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2" yWindow="132" windowWidth="11460" windowHeight="3720" firstSheet="1" activeTab="6"/>
  </bookViews>
  <sheets>
    <sheet name="popis" sheetId="1" state="hidden" r:id="rId1"/>
    <sheet name="propocet" sheetId="2" r:id="rId2"/>
    <sheet name="graf_ztrat_cyklu" sheetId="6" state="hidden" r:id="rId3"/>
    <sheet name="ukony_vse" sheetId="9" r:id="rId4"/>
    <sheet name="CO_ukony" sheetId="4" state="hidden" r:id="rId5"/>
    <sheet name="CO_modely" sheetId="5" state="hidden" r:id="rId6"/>
    <sheet name="LB460_CO" sheetId="7" r:id="rId7"/>
    <sheet name="DN+" sheetId="10" r:id="rId8"/>
    <sheet name="c" sheetId="11" state="hidden" r:id="rId9"/>
    <sheet name="leden" sheetId="12" state="hidden" r:id="rId10"/>
    <sheet name="List1" sheetId="13" r:id="rId11"/>
  </sheets>
  <definedNames>
    <definedName name="_xlnm._FilterDatabase" localSheetId="4" hidden="1">CO_ukony!$A$1:$L$9</definedName>
    <definedName name="_xlnm._FilterDatabase" localSheetId="7" hidden="1">'DN+'!$A$1:$AK$647</definedName>
    <definedName name="_xlnm._FilterDatabase" localSheetId="6" hidden="1">LB460_CO!$A$1:$AB$645</definedName>
    <definedName name="Uvse">ukony_vse!$A:$B</definedName>
  </definedNames>
  <calcPr calcId="125725"/>
</workbook>
</file>

<file path=xl/calcChain.xml><?xml version="1.0" encoding="utf-8"?>
<calcChain xmlns="http://schemas.openxmlformats.org/spreadsheetml/2006/main">
  <c r="A1" i="13"/>
  <c r="F4" i="12" l="1"/>
  <c r="D4"/>
  <c r="B11"/>
  <c r="C3"/>
  <c r="B647" i="10"/>
  <c r="B646"/>
  <c r="D3" i="12"/>
  <c r="F3" s="1"/>
  <c r="G3" s="1"/>
  <c r="C2"/>
  <c r="B4"/>
  <c r="D2"/>
  <c r="F2" s="1"/>
  <c r="G2" s="1"/>
  <c r="M26" i="2" l="1"/>
  <c r="O21"/>
  <c r="O18"/>
  <c r="N18"/>
  <c r="O636" i="10" l="1"/>
  <c r="W636" s="1"/>
  <c r="O637"/>
  <c r="W637" s="1"/>
  <c r="O638"/>
  <c r="W638" s="1"/>
  <c r="O639"/>
  <c r="W639" s="1"/>
  <c r="O640"/>
  <c r="W640" s="1"/>
  <c r="O641"/>
  <c r="W641" s="1"/>
  <c r="O642"/>
  <c r="W642" s="1"/>
  <c r="O643"/>
  <c r="W643" s="1"/>
  <c r="O644"/>
  <c r="W644" s="1"/>
  <c r="O645"/>
  <c r="W645" s="1"/>
  <c r="N636"/>
  <c r="V636" s="1"/>
  <c r="N637"/>
  <c r="V637" s="1"/>
  <c r="N638"/>
  <c r="V638" s="1"/>
  <c r="N639"/>
  <c r="V639" s="1"/>
  <c r="N640"/>
  <c r="V640" s="1"/>
  <c r="N641"/>
  <c r="V641" s="1"/>
  <c r="N642"/>
  <c r="V642" s="1"/>
  <c r="N643"/>
  <c r="V643" s="1"/>
  <c r="N644"/>
  <c r="V644" s="1"/>
  <c r="N645"/>
  <c r="V645" s="1"/>
  <c r="M636"/>
  <c r="U636" s="1"/>
  <c r="M637"/>
  <c r="U637" s="1"/>
  <c r="M638"/>
  <c r="U638" s="1"/>
  <c r="M639"/>
  <c r="U639" s="1"/>
  <c r="M640"/>
  <c r="U640" s="1"/>
  <c r="M641"/>
  <c r="U641" s="1"/>
  <c r="M642"/>
  <c r="U642" s="1"/>
  <c r="M643"/>
  <c r="U643" s="1"/>
  <c r="M644"/>
  <c r="U644" s="1"/>
  <c r="M645"/>
  <c r="U645" s="1"/>
  <c r="L636"/>
  <c r="T636" s="1"/>
  <c r="L637"/>
  <c r="T637" s="1"/>
  <c r="L638"/>
  <c r="T638" s="1"/>
  <c r="L639"/>
  <c r="T639" s="1"/>
  <c r="L640"/>
  <c r="T640" s="1"/>
  <c r="L641"/>
  <c r="T641" s="1"/>
  <c r="L642"/>
  <c r="T642" s="1"/>
  <c r="L643"/>
  <c r="T643" s="1"/>
  <c r="L644"/>
  <c r="T644" s="1"/>
  <c r="L645"/>
  <c r="T645" s="1"/>
  <c r="K636"/>
  <c r="S636" s="1"/>
  <c r="K637"/>
  <c r="S637" s="1"/>
  <c r="K638"/>
  <c r="S638" s="1"/>
  <c r="K639"/>
  <c r="S639" s="1"/>
  <c r="K640"/>
  <c r="S640" s="1"/>
  <c r="K641"/>
  <c r="S641" s="1"/>
  <c r="K642"/>
  <c r="S642" s="1"/>
  <c r="K643"/>
  <c r="S643" s="1"/>
  <c r="K644"/>
  <c r="S644" s="1"/>
  <c r="K645"/>
  <c r="S645" s="1"/>
  <c r="J636"/>
  <c r="R636" s="1"/>
  <c r="J637"/>
  <c r="R637" s="1"/>
  <c r="J638"/>
  <c r="R638" s="1"/>
  <c r="J639"/>
  <c r="R639" s="1"/>
  <c r="J640"/>
  <c r="R640" s="1"/>
  <c r="J641"/>
  <c r="R641" s="1"/>
  <c r="J642"/>
  <c r="R642" s="1"/>
  <c r="J643"/>
  <c r="R643" s="1"/>
  <c r="AA643" s="1"/>
  <c r="J644"/>
  <c r="R644" s="1"/>
  <c r="J645"/>
  <c r="R645" s="1"/>
  <c r="F636"/>
  <c r="F637"/>
  <c r="F638"/>
  <c r="F639"/>
  <c r="F640"/>
  <c r="F641"/>
  <c r="F642"/>
  <c r="F643"/>
  <c r="F644"/>
  <c r="F645"/>
  <c r="AA639" l="1"/>
  <c r="AA642"/>
  <c r="AA638"/>
  <c r="AA644"/>
  <c r="AA640"/>
  <c r="AA636"/>
  <c r="AA645"/>
  <c r="AA641"/>
  <c r="AA637"/>
  <c r="O3"/>
  <c r="W3" s="1"/>
  <c r="O4"/>
  <c r="W4" s="1"/>
  <c r="O5"/>
  <c r="W5" s="1"/>
  <c r="O6"/>
  <c r="W6" s="1"/>
  <c r="O7"/>
  <c r="W7" s="1"/>
  <c r="O8"/>
  <c r="W8" s="1"/>
  <c r="O9"/>
  <c r="W9" s="1"/>
  <c r="O10"/>
  <c r="W10" s="1"/>
  <c r="O11"/>
  <c r="W11" s="1"/>
  <c r="O12"/>
  <c r="W12" s="1"/>
  <c r="O13"/>
  <c r="W13" s="1"/>
  <c r="O14"/>
  <c r="W14" s="1"/>
  <c r="O15"/>
  <c r="W15" s="1"/>
  <c r="O16"/>
  <c r="W16" s="1"/>
  <c r="O17"/>
  <c r="W17" s="1"/>
  <c r="O18"/>
  <c r="W18" s="1"/>
  <c r="O19"/>
  <c r="W19" s="1"/>
  <c r="O20"/>
  <c r="W20" s="1"/>
  <c r="O21"/>
  <c r="W21" s="1"/>
  <c r="O22"/>
  <c r="W22" s="1"/>
  <c r="O23"/>
  <c r="W23" s="1"/>
  <c r="O24"/>
  <c r="W24" s="1"/>
  <c r="O25"/>
  <c r="W25" s="1"/>
  <c r="O26"/>
  <c r="W26" s="1"/>
  <c r="O27"/>
  <c r="W27" s="1"/>
  <c r="O28"/>
  <c r="W28" s="1"/>
  <c r="O29"/>
  <c r="W29" s="1"/>
  <c r="O30"/>
  <c r="W30" s="1"/>
  <c r="O31"/>
  <c r="W31" s="1"/>
  <c r="O32"/>
  <c r="W32" s="1"/>
  <c r="O33"/>
  <c r="W33" s="1"/>
  <c r="O34"/>
  <c r="W34" s="1"/>
  <c r="O35"/>
  <c r="W35" s="1"/>
  <c r="O36"/>
  <c r="W36" s="1"/>
  <c r="O37"/>
  <c r="W37" s="1"/>
  <c r="O38"/>
  <c r="W38" s="1"/>
  <c r="O39"/>
  <c r="W39" s="1"/>
  <c r="O40"/>
  <c r="W40" s="1"/>
  <c r="O41"/>
  <c r="W41" s="1"/>
  <c r="O42"/>
  <c r="W42" s="1"/>
  <c r="O43"/>
  <c r="W43" s="1"/>
  <c r="O44"/>
  <c r="W44" s="1"/>
  <c r="O45"/>
  <c r="W45" s="1"/>
  <c r="O46"/>
  <c r="W46" s="1"/>
  <c r="O47"/>
  <c r="W47" s="1"/>
  <c r="O48"/>
  <c r="W48" s="1"/>
  <c r="O49"/>
  <c r="W49" s="1"/>
  <c r="O50"/>
  <c r="W50" s="1"/>
  <c r="O51"/>
  <c r="W51" s="1"/>
  <c r="O52"/>
  <c r="W52" s="1"/>
  <c r="O53"/>
  <c r="W53" s="1"/>
  <c r="O54"/>
  <c r="W54" s="1"/>
  <c r="O55"/>
  <c r="W55" s="1"/>
  <c r="O56"/>
  <c r="W56" s="1"/>
  <c r="O57"/>
  <c r="W57" s="1"/>
  <c r="O58"/>
  <c r="W58" s="1"/>
  <c r="O59"/>
  <c r="W59" s="1"/>
  <c r="O60"/>
  <c r="W60" s="1"/>
  <c r="O61"/>
  <c r="W61" s="1"/>
  <c r="O62"/>
  <c r="W62" s="1"/>
  <c r="O63"/>
  <c r="W63" s="1"/>
  <c r="O64"/>
  <c r="W64" s="1"/>
  <c r="O65"/>
  <c r="W65" s="1"/>
  <c r="O66"/>
  <c r="W66" s="1"/>
  <c r="O67"/>
  <c r="W67" s="1"/>
  <c r="O68"/>
  <c r="W68" s="1"/>
  <c r="O69"/>
  <c r="W69" s="1"/>
  <c r="O70"/>
  <c r="W70" s="1"/>
  <c r="O71"/>
  <c r="W71" s="1"/>
  <c r="O72"/>
  <c r="W72" s="1"/>
  <c r="O73"/>
  <c r="W73" s="1"/>
  <c r="O74"/>
  <c r="W74" s="1"/>
  <c r="O75"/>
  <c r="W75" s="1"/>
  <c r="O76"/>
  <c r="W76" s="1"/>
  <c r="O77"/>
  <c r="W77" s="1"/>
  <c r="O78"/>
  <c r="W78" s="1"/>
  <c r="O79"/>
  <c r="W79" s="1"/>
  <c r="O80"/>
  <c r="W80" s="1"/>
  <c r="O81"/>
  <c r="W81" s="1"/>
  <c r="O82"/>
  <c r="W82" s="1"/>
  <c r="O83"/>
  <c r="W83" s="1"/>
  <c r="O84"/>
  <c r="W84" s="1"/>
  <c r="O85"/>
  <c r="W85" s="1"/>
  <c r="O86"/>
  <c r="W86" s="1"/>
  <c r="O87"/>
  <c r="W87" s="1"/>
  <c r="O88"/>
  <c r="W88" s="1"/>
  <c r="O89"/>
  <c r="W89" s="1"/>
  <c r="O90"/>
  <c r="W90" s="1"/>
  <c r="O91"/>
  <c r="W91" s="1"/>
  <c r="O92"/>
  <c r="W92" s="1"/>
  <c r="O93"/>
  <c r="W93" s="1"/>
  <c r="O94"/>
  <c r="W94" s="1"/>
  <c r="O95"/>
  <c r="W95" s="1"/>
  <c r="O96"/>
  <c r="W96" s="1"/>
  <c r="O97"/>
  <c r="W97" s="1"/>
  <c r="O98"/>
  <c r="W98" s="1"/>
  <c r="O99"/>
  <c r="W99" s="1"/>
  <c r="O100"/>
  <c r="W100" s="1"/>
  <c r="O101"/>
  <c r="W101" s="1"/>
  <c r="O102"/>
  <c r="W102" s="1"/>
  <c r="O103"/>
  <c r="W103" s="1"/>
  <c r="O104"/>
  <c r="W104" s="1"/>
  <c r="O105"/>
  <c r="W105" s="1"/>
  <c r="O106"/>
  <c r="W106" s="1"/>
  <c r="O107"/>
  <c r="W107" s="1"/>
  <c r="O108"/>
  <c r="W108" s="1"/>
  <c r="O109"/>
  <c r="W109" s="1"/>
  <c r="O110"/>
  <c r="W110" s="1"/>
  <c r="O111"/>
  <c r="W111" s="1"/>
  <c r="O112"/>
  <c r="W112" s="1"/>
  <c r="O113"/>
  <c r="W113" s="1"/>
  <c r="O114"/>
  <c r="W114" s="1"/>
  <c r="O115"/>
  <c r="W115" s="1"/>
  <c r="O116"/>
  <c r="W116" s="1"/>
  <c r="O117"/>
  <c r="W117" s="1"/>
  <c r="O118"/>
  <c r="W118" s="1"/>
  <c r="O119"/>
  <c r="W119" s="1"/>
  <c r="O120"/>
  <c r="W120" s="1"/>
  <c r="O121"/>
  <c r="W121" s="1"/>
  <c r="O122"/>
  <c r="W122" s="1"/>
  <c r="O123"/>
  <c r="W123" s="1"/>
  <c r="O124"/>
  <c r="W124" s="1"/>
  <c r="O125"/>
  <c r="W125" s="1"/>
  <c r="O126"/>
  <c r="W126" s="1"/>
  <c r="O127"/>
  <c r="W127" s="1"/>
  <c r="O128"/>
  <c r="W128" s="1"/>
  <c r="O129"/>
  <c r="W129" s="1"/>
  <c r="O130"/>
  <c r="W130" s="1"/>
  <c r="O131"/>
  <c r="W131" s="1"/>
  <c r="O132"/>
  <c r="W132" s="1"/>
  <c r="O133"/>
  <c r="W133" s="1"/>
  <c r="O134"/>
  <c r="W134" s="1"/>
  <c r="O135"/>
  <c r="W135" s="1"/>
  <c r="O136"/>
  <c r="W136" s="1"/>
  <c r="O137"/>
  <c r="W137" s="1"/>
  <c r="O138"/>
  <c r="W138" s="1"/>
  <c r="O139"/>
  <c r="W139" s="1"/>
  <c r="O140"/>
  <c r="W140" s="1"/>
  <c r="O141"/>
  <c r="W141" s="1"/>
  <c r="O142"/>
  <c r="W142" s="1"/>
  <c r="O143"/>
  <c r="W143" s="1"/>
  <c r="O144"/>
  <c r="W144" s="1"/>
  <c r="O145"/>
  <c r="W145" s="1"/>
  <c r="O146"/>
  <c r="W146" s="1"/>
  <c r="O147"/>
  <c r="W147" s="1"/>
  <c r="O148"/>
  <c r="W148" s="1"/>
  <c r="O149"/>
  <c r="W149" s="1"/>
  <c r="O150"/>
  <c r="W150" s="1"/>
  <c r="O151"/>
  <c r="W151" s="1"/>
  <c r="O152"/>
  <c r="W152" s="1"/>
  <c r="O153"/>
  <c r="W153" s="1"/>
  <c r="O154"/>
  <c r="W154" s="1"/>
  <c r="O155"/>
  <c r="W155" s="1"/>
  <c r="O156"/>
  <c r="W156" s="1"/>
  <c r="O157"/>
  <c r="W157" s="1"/>
  <c r="O158"/>
  <c r="W158" s="1"/>
  <c r="O159"/>
  <c r="W159" s="1"/>
  <c r="O160"/>
  <c r="W160" s="1"/>
  <c r="O161"/>
  <c r="W161" s="1"/>
  <c r="O162"/>
  <c r="W162" s="1"/>
  <c r="O163"/>
  <c r="W163" s="1"/>
  <c r="O164"/>
  <c r="W164" s="1"/>
  <c r="O165"/>
  <c r="W165" s="1"/>
  <c r="O166"/>
  <c r="W166" s="1"/>
  <c r="O167"/>
  <c r="W167" s="1"/>
  <c r="O168"/>
  <c r="W168" s="1"/>
  <c r="O169"/>
  <c r="W169" s="1"/>
  <c r="O170"/>
  <c r="W170" s="1"/>
  <c r="O171"/>
  <c r="W171" s="1"/>
  <c r="O172"/>
  <c r="W172" s="1"/>
  <c r="O173"/>
  <c r="W173" s="1"/>
  <c r="O174"/>
  <c r="W174" s="1"/>
  <c r="O175"/>
  <c r="W175" s="1"/>
  <c r="O176"/>
  <c r="W176" s="1"/>
  <c r="O177"/>
  <c r="W177" s="1"/>
  <c r="O178"/>
  <c r="W178" s="1"/>
  <c r="O179"/>
  <c r="W179" s="1"/>
  <c r="O180"/>
  <c r="W180" s="1"/>
  <c r="O181"/>
  <c r="W181" s="1"/>
  <c r="O182"/>
  <c r="W182" s="1"/>
  <c r="O183"/>
  <c r="W183" s="1"/>
  <c r="O184"/>
  <c r="W184" s="1"/>
  <c r="O185"/>
  <c r="W185" s="1"/>
  <c r="O186"/>
  <c r="W186" s="1"/>
  <c r="O187"/>
  <c r="W187" s="1"/>
  <c r="O188"/>
  <c r="W188" s="1"/>
  <c r="O189"/>
  <c r="W189" s="1"/>
  <c r="O190"/>
  <c r="W190" s="1"/>
  <c r="O191"/>
  <c r="W191" s="1"/>
  <c r="O192"/>
  <c r="W192" s="1"/>
  <c r="O193"/>
  <c r="W193" s="1"/>
  <c r="O194"/>
  <c r="W194" s="1"/>
  <c r="O195"/>
  <c r="W195" s="1"/>
  <c r="O196"/>
  <c r="W196" s="1"/>
  <c r="O197"/>
  <c r="W197" s="1"/>
  <c r="O198"/>
  <c r="W198" s="1"/>
  <c r="O199"/>
  <c r="W199" s="1"/>
  <c r="O200"/>
  <c r="W200" s="1"/>
  <c r="O201"/>
  <c r="W201" s="1"/>
  <c r="O202"/>
  <c r="W202" s="1"/>
  <c r="O203"/>
  <c r="W203" s="1"/>
  <c r="O204"/>
  <c r="W204" s="1"/>
  <c r="O205"/>
  <c r="W205" s="1"/>
  <c r="O206"/>
  <c r="W206" s="1"/>
  <c r="O207"/>
  <c r="W207" s="1"/>
  <c r="O208"/>
  <c r="W208" s="1"/>
  <c r="O209"/>
  <c r="W209" s="1"/>
  <c r="O210"/>
  <c r="W210" s="1"/>
  <c r="O211"/>
  <c r="W211" s="1"/>
  <c r="O212"/>
  <c r="W212" s="1"/>
  <c r="O213"/>
  <c r="W213" s="1"/>
  <c r="O214"/>
  <c r="W214" s="1"/>
  <c r="O215"/>
  <c r="W215" s="1"/>
  <c r="O216"/>
  <c r="W216" s="1"/>
  <c r="O217"/>
  <c r="W217" s="1"/>
  <c r="O218"/>
  <c r="W218" s="1"/>
  <c r="O219"/>
  <c r="W219" s="1"/>
  <c r="O220"/>
  <c r="W220" s="1"/>
  <c r="O221"/>
  <c r="W221" s="1"/>
  <c r="O222"/>
  <c r="W222" s="1"/>
  <c r="O223"/>
  <c r="W223" s="1"/>
  <c r="O224"/>
  <c r="W224" s="1"/>
  <c r="O225"/>
  <c r="W225" s="1"/>
  <c r="O226"/>
  <c r="W226" s="1"/>
  <c r="O227"/>
  <c r="W227" s="1"/>
  <c r="O228"/>
  <c r="W228" s="1"/>
  <c r="O229"/>
  <c r="W229" s="1"/>
  <c r="O230"/>
  <c r="W230" s="1"/>
  <c r="O231"/>
  <c r="W231" s="1"/>
  <c r="O232"/>
  <c r="W232" s="1"/>
  <c r="O233"/>
  <c r="W233" s="1"/>
  <c r="O234"/>
  <c r="W234" s="1"/>
  <c r="O235"/>
  <c r="W235" s="1"/>
  <c r="O236"/>
  <c r="W236" s="1"/>
  <c r="O237"/>
  <c r="W237" s="1"/>
  <c r="O238"/>
  <c r="W238" s="1"/>
  <c r="O239"/>
  <c r="W239" s="1"/>
  <c r="O240"/>
  <c r="W240" s="1"/>
  <c r="O241"/>
  <c r="W241" s="1"/>
  <c r="O242"/>
  <c r="W242" s="1"/>
  <c r="O243"/>
  <c r="W243" s="1"/>
  <c r="O244"/>
  <c r="W244" s="1"/>
  <c r="O245"/>
  <c r="W245" s="1"/>
  <c r="O246"/>
  <c r="W246" s="1"/>
  <c r="O247"/>
  <c r="W247" s="1"/>
  <c r="O248"/>
  <c r="W248" s="1"/>
  <c r="O249"/>
  <c r="W249" s="1"/>
  <c r="O250"/>
  <c r="W250" s="1"/>
  <c r="O251"/>
  <c r="W251" s="1"/>
  <c r="O252"/>
  <c r="W252" s="1"/>
  <c r="O253"/>
  <c r="W253" s="1"/>
  <c r="O254"/>
  <c r="W254" s="1"/>
  <c r="O255"/>
  <c r="W255" s="1"/>
  <c r="O256"/>
  <c r="W256" s="1"/>
  <c r="O257"/>
  <c r="W257" s="1"/>
  <c r="O258"/>
  <c r="W258" s="1"/>
  <c r="O259"/>
  <c r="W259" s="1"/>
  <c r="O260"/>
  <c r="W260" s="1"/>
  <c r="O261"/>
  <c r="W261" s="1"/>
  <c r="O262"/>
  <c r="W262" s="1"/>
  <c r="O263"/>
  <c r="W263" s="1"/>
  <c r="O264"/>
  <c r="W264" s="1"/>
  <c r="O265"/>
  <c r="W265" s="1"/>
  <c r="O266"/>
  <c r="W266" s="1"/>
  <c r="O267"/>
  <c r="W267" s="1"/>
  <c r="O268"/>
  <c r="W268" s="1"/>
  <c r="O269"/>
  <c r="W269" s="1"/>
  <c r="O270"/>
  <c r="W270" s="1"/>
  <c r="O271"/>
  <c r="W271" s="1"/>
  <c r="O272"/>
  <c r="W272" s="1"/>
  <c r="O273"/>
  <c r="W273" s="1"/>
  <c r="O274"/>
  <c r="W274" s="1"/>
  <c r="O275"/>
  <c r="W275" s="1"/>
  <c r="O276"/>
  <c r="W276" s="1"/>
  <c r="O277"/>
  <c r="W277" s="1"/>
  <c r="O278"/>
  <c r="W278" s="1"/>
  <c r="O279"/>
  <c r="W279" s="1"/>
  <c r="O280"/>
  <c r="W280" s="1"/>
  <c r="O281"/>
  <c r="W281" s="1"/>
  <c r="O282"/>
  <c r="W282" s="1"/>
  <c r="O283"/>
  <c r="W283" s="1"/>
  <c r="O284"/>
  <c r="W284" s="1"/>
  <c r="O285"/>
  <c r="W285" s="1"/>
  <c r="O286"/>
  <c r="W286" s="1"/>
  <c r="O287"/>
  <c r="W287" s="1"/>
  <c r="O288"/>
  <c r="W288" s="1"/>
  <c r="O289"/>
  <c r="W289" s="1"/>
  <c r="O290"/>
  <c r="W290" s="1"/>
  <c r="O291"/>
  <c r="W291" s="1"/>
  <c r="O292"/>
  <c r="W292" s="1"/>
  <c r="O293"/>
  <c r="W293" s="1"/>
  <c r="O294"/>
  <c r="W294" s="1"/>
  <c r="O295"/>
  <c r="W295" s="1"/>
  <c r="O296"/>
  <c r="W296" s="1"/>
  <c r="O297"/>
  <c r="W297" s="1"/>
  <c r="O298"/>
  <c r="W298" s="1"/>
  <c r="O299"/>
  <c r="W299" s="1"/>
  <c r="O300"/>
  <c r="W300" s="1"/>
  <c r="O301"/>
  <c r="W301" s="1"/>
  <c r="O302"/>
  <c r="W302" s="1"/>
  <c r="O303"/>
  <c r="W303" s="1"/>
  <c r="O304"/>
  <c r="W304" s="1"/>
  <c r="O305"/>
  <c r="W305" s="1"/>
  <c r="O306"/>
  <c r="W306" s="1"/>
  <c r="O307"/>
  <c r="W307" s="1"/>
  <c r="O308"/>
  <c r="W308" s="1"/>
  <c r="O309"/>
  <c r="W309" s="1"/>
  <c r="O310"/>
  <c r="W310" s="1"/>
  <c r="O311"/>
  <c r="W311" s="1"/>
  <c r="O312"/>
  <c r="W312" s="1"/>
  <c r="O313"/>
  <c r="W313" s="1"/>
  <c r="O314"/>
  <c r="W314" s="1"/>
  <c r="O315"/>
  <c r="W315" s="1"/>
  <c r="O316"/>
  <c r="W316" s="1"/>
  <c r="O317"/>
  <c r="W317" s="1"/>
  <c r="O318"/>
  <c r="W318" s="1"/>
  <c r="O319"/>
  <c r="W319" s="1"/>
  <c r="O320"/>
  <c r="W320" s="1"/>
  <c r="O321"/>
  <c r="W321" s="1"/>
  <c r="O322"/>
  <c r="W322" s="1"/>
  <c r="O323"/>
  <c r="W323" s="1"/>
  <c r="O324"/>
  <c r="W324" s="1"/>
  <c r="O325"/>
  <c r="W325" s="1"/>
  <c r="O326"/>
  <c r="W326" s="1"/>
  <c r="O327"/>
  <c r="W327" s="1"/>
  <c r="O328"/>
  <c r="W328" s="1"/>
  <c r="O329"/>
  <c r="W329" s="1"/>
  <c r="O330"/>
  <c r="W330" s="1"/>
  <c r="O331"/>
  <c r="W331" s="1"/>
  <c r="O332"/>
  <c r="W332" s="1"/>
  <c r="O333"/>
  <c r="W333" s="1"/>
  <c r="O334"/>
  <c r="W334" s="1"/>
  <c r="O335"/>
  <c r="W335" s="1"/>
  <c r="O336"/>
  <c r="W336" s="1"/>
  <c r="O337"/>
  <c r="W337" s="1"/>
  <c r="O338"/>
  <c r="W338" s="1"/>
  <c r="O339"/>
  <c r="W339" s="1"/>
  <c r="O340"/>
  <c r="W340" s="1"/>
  <c r="O341"/>
  <c r="W341" s="1"/>
  <c r="O342"/>
  <c r="W342" s="1"/>
  <c r="O343"/>
  <c r="W343" s="1"/>
  <c r="O344"/>
  <c r="W344" s="1"/>
  <c r="O345"/>
  <c r="W345" s="1"/>
  <c r="O346"/>
  <c r="W346" s="1"/>
  <c r="O347"/>
  <c r="W347" s="1"/>
  <c r="O348"/>
  <c r="W348" s="1"/>
  <c r="O349"/>
  <c r="W349" s="1"/>
  <c r="O350"/>
  <c r="W350" s="1"/>
  <c r="O351"/>
  <c r="W351" s="1"/>
  <c r="O352"/>
  <c r="W352" s="1"/>
  <c r="O353"/>
  <c r="W353" s="1"/>
  <c r="O354"/>
  <c r="W354" s="1"/>
  <c r="O355"/>
  <c r="W355" s="1"/>
  <c r="O356"/>
  <c r="W356" s="1"/>
  <c r="O357"/>
  <c r="W357" s="1"/>
  <c r="O358"/>
  <c r="W358" s="1"/>
  <c r="O359"/>
  <c r="W359" s="1"/>
  <c r="O360"/>
  <c r="W360" s="1"/>
  <c r="O361"/>
  <c r="W361" s="1"/>
  <c r="O362"/>
  <c r="W362" s="1"/>
  <c r="O363"/>
  <c r="W363" s="1"/>
  <c r="O364"/>
  <c r="W364" s="1"/>
  <c r="O365"/>
  <c r="W365" s="1"/>
  <c r="O366"/>
  <c r="W366" s="1"/>
  <c r="O367"/>
  <c r="W367" s="1"/>
  <c r="O368"/>
  <c r="W368" s="1"/>
  <c r="O369"/>
  <c r="W369" s="1"/>
  <c r="O370"/>
  <c r="W370" s="1"/>
  <c r="O371"/>
  <c r="W371" s="1"/>
  <c r="O372"/>
  <c r="W372" s="1"/>
  <c r="O373"/>
  <c r="W373" s="1"/>
  <c r="O374"/>
  <c r="W374" s="1"/>
  <c r="O375"/>
  <c r="W375" s="1"/>
  <c r="O376"/>
  <c r="W376" s="1"/>
  <c r="O377"/>
  <c r="W377" s="1"/>
  <c r="O378"/>
  <c r="W378" s="1"/>
  <c r="O379"/>
  <c r="W379" s="1"/>
  <c r="O380"/>
  <c r="W380" s="1"/>
  <c r="O381"/>
  <c r="W381" s="1"/>
  <c r="O382"/>
  <c r="W382" s="1"/>
  <c r="O383"/>
  <c r="W383" s="1"/>
  <c r="O384"/>
  <c r="W384" s="1"/>
  <c r="O385"/>
  <c r="W385" s="1"/>
  <c r="O386"/>
  <c r="W386" s="1"/>
  <c r="O387"/>
  <c r="W387" s="1"/>
  <c r="O388"/>
  <c r="W388" s="1"/>
  <c r="O389"/>
  <c r="W389" s="1"/>
  <c r="O390"/>
  <c r="W390" s="1"/>
  <c r="O391"/>
  <c r="W391" s="1"/>
  <c r="O392"/>
  <c r="W392" s="1"/>
  <c r="O393"/>
  <c r="W393" s="1"/>
  <c r="O394"/>
  <c r="W394" s="1"/>
  <c r="O395"/>
  <c r="W395" s="1"/>
  <c r="O396"/>
  <c r="W396" s="1"/>
  <c r="O397"/>
  <c r="W397" s="1"/>
  <c r="O398"/>
  <c r="W398" s="1"/>
  <c r="O399"/>
  <c r="W399" s="1"/>
  <c r="O400"/>
  <c r="W400" s="1"/>
  <c r="O401"/>
  <c r="W401" s="1"/>
  <c r="O402"/>
  <c r="W402" s="1"/>
  <c r="O403"/>
  <c r="W403" s="1"/>
  <c r="O404"/>
  <c r="W404" s="1"/>
  <c r="O405"/>
  <c r="W405" s="1"/>
  <c r="O406"/>
  <c r="W406" s="1"/>
  <c r="O407"/>
  <c r="W407" s="1"/>
  <c r="O408"/>
  <c r="W408" s="1"/>
  <c r="O409"/>
  <c r="W409" s="1"/>
  <c r="O410"/>
  <c r="W410" s="1"/>
  <c r="O411"/>
  <c r="W411" s="1"/>
  <c r="O412"/>
  <c r="W412" s="1"/>
  <c r="O413"/>
  <c r="W413" s="1"/>
  <c r="O414"/>
  <c r="W414" s="1"/>
  <c r="O415"/>
  <c r="W415" s="1"/>
  <c r="O416"/>
  <c r="W416" s="1"/>
  <c r="O417"/>
  <c r="W417" s="1"/>
  <c r="O418"/>
  <c r="W418" s="1"/>
  <c r="O419"/>
  <c r="W419" s="1"/>
  <c r="O420"/>
  <c r="W420" s="1"/>
  <c r="O421"/>
  <c r="W421" s="1"/>
  <c r="O422"/>
  <c r="W422" s="1"/>
  <c r="O423"/>
  <c r="W423" s="1"/>
  <c r="O424"/>
  <c r="W424" s="1"/>
  <c r="O425"/>
  <c r="W425" s="1"/>
  <c r="O426"/>
  <c r="W426" s="1"/>
  <c r="O427"/>
  <c r="W427" s="1"/>
  <c r="O428"/>
  <c r="W428" s="1"/>
  <c r="O429"/>
  <c r="W429" s="1"/>
  <c r="O430"/>
  <c r="W430" s="1"/>
  <c r="O431"/>
  <c r="W431" s="1"/>
  <c r="O432"/>
  <c r="W432" s="1"/>
  <c r="O433"/>
  <c r="W433" s="1"/>
  <c r="O434"/>
  <c r="W434" s="1"/>
  <c r="O435"/>
  <c r="W435" s="1"/>
  <c r="O436"/>
  <c r="W436" s="1"/>
  <c r="O437"/>
  <c r="W437" s="1"/>
  <c r="O438"/>
  <c r="W438" s="1"/>
  <c r="O439"/>
  <c r="W439" s="1"/>
  <c r="O440"/>
  <c r="W440" s="1"/>
  <c r="O441"/>
  <c r="W441" s="1"/>
  <c r="O442"/>
  <c r="W442" s="1"/>
  <c r="O443"/>
  <c r="W443" s="1"/>
  <c r="O444"/>
  <c r="W444" s="1"/>
  <c r="O445"/>
  <c r="W445" s="1"/>
  <c r="O446"/>
  <c r="W446" s="1"/>
  <c r="O447"/>
  <c r="W447" s="1"/>
  <c r="O448"/>
  <c r="W448" s="1"/>
  <c r="O449"/>
  <c r="W449" s="1"/>
  <c r="O450"/>
  <c r="W450" s="1"/>
  <c r="O451"/>
  <c r="W451" s="1"/>
  <c r="O452"/>
  <c r="W452" s="1"/>
  <c r="O453"/>
  <c r="W453" s="1"/>
  <c r="O454"/>
  <c r="W454" s="1"/>
  <c r="O455"/>
  <c r="W455" s="1"/>
  <c r="O456"/>
  <c r="W456" s="1"/>
  <c r="O457"/>
  <c r="W457" s="1"/>
  <c r="O458"/>
  <c r="W458" s="1"/>
  <c r="O459"/>
  <c r="W459" s="1"/>
  <c r="O460"/>
  <c r="W460" s="1"/>
  <c r="O461"/>
  <c r="W461" s="1"/>
  <c r="O462"/>
  <c r="W462" s="1"/>
  <c r="O463"/>
  <c r="W463" s="1"/>
  <c r="O464"/>
  <c r="W464" s="1"/>
  <c r="O465"/>
  <c r="W465" s="1"/>
  <c r="O466"/>
  <c r="W466" s="1"/>
  <c r="O467"/>
  <c r="W467" s="1"/>
  <c r="O468"/>
  <c r="W468" s="1"/>
  <c r="O469"/>
  <c r="W469" s="1"/>
  <c r="O470"/>
  <c r="W470" s="1"/>
  <c r="O471"/>
  <c r="W471" s="1"/>
  <c r="O472"/>
  <c r="W472" s="1"/>
  <c r="O473"/>
  <c r="W473" s="1"/>
  <c r="O474"/>
  <c r="W474" s="1"/>
  <c r="O475"/>
  <c r="W475" s="1"/>
  <c r="O476"/>
  <c r="W476" s="1"/>
  <c r="O477"/>
  <c r="W477" s="1"/>
  <c r="O478"/>
  <c r="W478" s="1"/>
  <c r="O479"/>
  <c r="W479" s="1"/>
  <c r="O480"/>
  <c r="W480" s="1"/>
  <c r="O481"/>
  <c r="W481" s="1"/>
  <c r="O482"/>
  <c r="W482" s="1"/>
  <c r="O483"/>
  <c r="W483" s="1"/>
  <c r="O484"/>
  <c r="W484" s="1"/>
  <c r="O485"/>
  <c r="W485" s="1"/>
  <c r="O486"/>
  <c r="W486" s="1"/>
  <c r="O487"/>
  <c r="W487" s="1"/>
  <c r="O488"/>
  <c r="W488" s="1"/>
  <c r="O489"/>
  <c r="W489" s="1"/>
  <c r="O490"/>
  <c r="W490" s="1"/>
  <c r="O491"/>
  <c r="W491" s="1"/>
  <c r="O492"/>
  <c r="W492" s="1"/>
  <c r="O493"/>
  <c r="W493" s="1"/>
  <c r="O494"/>
  <c r="W494" s="1"/>
  <c r="O495"/>
  <c r="W495" s="1"/>
  <c r="O496"/>
  <c r="W496" s="1"/>
  <c r="O497"/>
  <c r="W497" s="1"/>
  <c r="O498"/>
  <c r="W498" s="1"/>
  <c r="O499"/>
  <c r="W499" s="1"/>
  <c r="O500"/>
  <c r="W500" s="1"/>
  <c r="O501"/>
  <c r="W501" s="1"/>
  <c r="O502"/>
  <c r="W502" s="1"/>
  <c r="O503"/>
  <c r="W503" s="1"/>
  <c r="O504"/>
  <c r="W504" s="1"/>
  <c r="O505"/>
  <c r="W505" s="1"/>
  <c r="O506"/>
  <c r="W506" s="1"/>
  <c r="O507"/>
  <c r="W507" s="1"/>
  <c r="O508"/>
  <c r="W508" s="1"/>
  <c r="O509"/>
  <c r="W509" s="1"/>
  <c r="O510"/>
  <c r="W510" s="1"/>
  <c r="O511"/>
  <c r="W511" s="1"/>
  <c r="O512"/>
  <c r="W512" s="1"/>
  <c r="O513"/>
  <c r="W513" s="1"/>
  <c r="O514"/>
  <c r="W514" s="1"/>
  <c r="O515"/>
  <c r="W515" s="1"/>
  <c r="O516"/>
  <c r="W516" s="1"/>
  <c r="O517"/>
  <c r="W517" s="1"/>
  <c r="O518"/>
  <c r="W518" s="1"/>
  <c r="O519"/>
  <c r="W519" s="1"/>
  <c r="O520"/>
  <c r="W520" s="1"/>
  <c r="O521"/>
  <c r="W521" s="1"/>
  <c r="O522"/>
  <c r="W522" s="1"/>
  <c r="O523"/>
  <c r="W523" s="1"/>
  <c r="O524"/>
  <c r="W524" s="1"/>
  <c r="O525"/>
  <c r="W525" s="1"/>
  <c r="O526"/>
  <c r="W526" s="1"/>
  <c r="O527"/>
  <c r="W527" s="1"/>
  <c r="O528"/>
  <c r="W528" s="1"/>
  <c r="O529"/>
  <c r="W529" s="1"/>
  <c r="O530"/>
  <c r="W530" s="1"/>
  <c r="O531"/>
  <c r="W531" s="1"/>
  <c r="O532"/>
  <c r="W532" s="1"/>
  <c r="O533"/>
  <c r="W533" s="1"/>
  <c r="O534"/>
  <c r="W534" s="1"/>
  <c r="O535"/>
  <c r="W535" s="1"/>
  <c r="O536"/>
  <c r="W536" s="1"/>
  <c r="O537"/>
  <c r="W537" s="1"/>
  <c r="O538"/>
  <c r="W538" s="1"/>
  <c r="O539"/>
  <c r="W539" s="1"/>
  <c r="O540"/>
  <c r="W540" s="1"/>
  <c r="O541"/>
  <c r="W541" s="1"/>
  <c r="O542"/>
  <c r="W542" s="1"/>
  <c r="O543"/>
  <c r="W543" s="1"/>
  <c r="O544"/>
  <c r="W544" s="1"/>
  <c r="O545"/>
  <c r="W545" s="1"/>
  <c r="O546"/>
  <c r="W546" s="1"/>
  <c r="O547"/>
  <c r="W547" s="1"/>
  <c r="O548"/>
  <c r="W548" s="1"/>
  <c r="O549"/>
  <c r="W549" s="1"/>
  <c r="O550"/>
  <c r="W550" s="1"/>
  <c r="O551"/>
  <c r="W551" s="1"/>
  <c r="O552"/>
  <c r="W552" s="1"/>
  <c r="O553"/>
  <c r="W553" s="1"/>
  <c r="O554"/>
  <c r="W554" s="1"/>
  <c r="O555"/>
  <c r="W555" s="1"/>
  <c r="O556"/>
  <c r="W556" s="1"/>
  <c r="O557"/>
  <c r="W557" s="1"/>
  <c r="O558"/>
  <c r="W558" s="1"/>
  <c r="O559"/>
  <c r="W559" s="1"/>
  <c r="O560"/>
  <c r="W560" s="1"/>
  <c r="O561"/>
  <c r="W561" s="1"/>
  <c r="O562"/>
  <c r="W562" s="1"/>
  <c r="O563"/>
  <c r="W563" s="1"/>
  <c r="O564"/>
  <c r="W564" s="1"/>
  <c r="O565"/>
  <c r="W565" s="1"/>
  <c r="O566"/>
  <c r="W566" s="1"/>
  <c r="O567"/>
  <c r="W567" s="1"/>
  <c r="O568"/>
  <c r="W568" s="1"/>
  <c r="O569"/>
  <c r="W569" s="1"/>
  <c r="O570"/>
  <c r="W570" s="1"/>
  <c r="O571"/>
  <c r="W571" s="1"/>
  <c r="O572"/>
  <c r="W572" s="1"/>
  <c r="O573"/>
  <c r="W573" s="1"/>
  <c r="O574"/>
  <c r="W574" s="1"/>
  <c r="O575"/>
  <c r="W575" s="1"/>
  <c r="O576"/>
  <c r="W576" s="1"/>
  <c r="O577"/>
  <c r="W577" s="1"/>
  <c r="O578"/>
  <c r="W578" s="1"/>
  <c r="O579"/>
  <c r="W579" s="1"/>
  <c r="O580"/>
  <c r="W580" s="1"/>
  <c r="O581"/>
  <c r="W581" s="1"/>
  <c r="O582"/>
  <c r="W582" s="1"/>
  <c r="O583"/>
  <c r="W583" s="1"/>
  <c r="O584"/>
  <c r="W584" s="1"/>
  <c r="O585"/>
  <c r="W585" s="1"/>
  <c r="O586"/>
  <c r="W586" s="1"/>
  <c r="O587"/>
  <c r="W587" s="1"/>
  <c r="O588"/>
  <c r="W588" s="1"/>
  <c r="O589"/>
  <c r="W589" s="1"/>
  <c r="O590"/>
  <c r="W590" s="1"/>
  <c r="O591"/>
  <c r="W591" s="1"/>
  <c r="O592"/>
  <c r="W592" s="1"/>
  <c r="O593"/>
  <c r="W593" s="1"/>
  <c r="O594"/>
  <c r="W594" s="1"/>
  <c r="O595"/>
  <c r="W595" s="1"/>
  <c r="O596"/>
  <c r="W596" s="1"/>
  <c r="O597"/>
  <c r="W597" s="1"/>
  <c r="O598"/>
  <c r="W598" s="1"/>
  <c r="O599"/>
  <c r="W599" s="1"/>
  <c r="O600"/>
  <c r="W600" s="1"/>
  <c r="O601"/>
  <c r="W601" s="1"/>
  <c r="O602"/>
  <c r="W602" s="1"/>
  <c r="O603"/>
  <c r="W603" s="1"/>
  <c r="O604"/>
  <c r="W604" s="1"/>
  <c r="O605"/>
  <c r="W605" s="1"/>
  <c r="O606"/>
  <c r="W606" s="1"/>
  <c r="O607"/>
  <c r="W607" s="1"/>
  <c r="O608"/>
  <c r="W608" s="1"/>
  <c r="O609"/>
  <c r="W609" s="1"/>
  <c r="O610"/>
  <c r="W610" s="1"/>
  <c r="O611"/>
  <c r="W611" s="1"/>
  <c r="O612"/>
  <c r="W612" s="1"/>
  <c r="O613"/>
  <c r="W613" s="1"/>
  <c r="O614"/>
  <c r="W614" s="1"/>
  <c r="O615"/>
  <c r="W615" s="1"/>
  <c r="O616"/>
  <c r="W616" s="1"/>
  <c r="O617"/>
  <c r="W617" s="1"/>
  <c r="O618"/>
  <c r="W618" s="1"/>
  <c r="O619"/>
  <c r="W619" s="1"/>
  <c r="O620"/>
  <c r="W620" s="1"/>
  <c r="O621"/>
  <c r="W621" s="1"/>
  <c r="O622"/>
  <c r="W622" s="1"/>
  <c r="O623"/>
  <c r="W623" s="1"/>
  <c r="O624"/>
  <c r="W624" s="1"/>
  <c r="O625"/>
  <c r="W625" s="1"/>
  <c r="O626"/>
  <c r="W626" s="1"/>
  <c r="O627"/>
  <c r="W627" s="1"/>
  <c r="O628"/>
  <c r="W628" s="1"/>
  <c r="O629"/>
  <c r="W629" s="1"/>
  <c r="O630"/>
  <c r="W630" s="1"/>
  <c r="O631"/>
  <c r="W631" s="1"/>
  <c r="O632"/>
  <c r="W632" s="1"/>
  <c r="O633"/>
  <c r="W633" s="1"/>
  <c r="O634"/>
  <c r="W634" s="1"/>
  <c r="O635"/>
  <c r="W635" s="1"/>
  <c r="O2"/>
  <c r="W2" s="1"/>
  <c r="N3"/>
  <c r="V3" s="1"/>
  <c r="N4"/>
  <c r="V4" s="1"/>
  <c r="N5"/>
  <c r="V5" s="1"/>
  <c r="N6"/>
  <c r="V6" s="1"/>
  <c r="N7"/>
  <c r="V7" s="1"/>
  <c r="N8"/>
  <c r="V8" s="1"/>
  <c r="N9"/>
  <c r="V9" s="1"/>
  <c r="N10"/>
  <c r="V10" s="1"/>
  <c r="N11"/>
  <c r="V11" s="1"/>
  <c r="N12"/>
  <c r="V12" s="1"/>
  <c r="N13"/>
  <c r="V13" s="1"/>
  <c r="N14"/>
  <c r="V14" s="1"/>
  <c r="N15"/>
  <c r="V15" s="1"/>
  <c r="N16"/>
  <c r="V16" s="1"/>
  <c r="N17"/>
  <c r="V17" s="1"/>
  <c r="N18"/>
  <c r="V18" s="1"/>
  <c r="N19"/>
  <c r="V19" s="1"/>
  <c r="N20"/>
  <c r="V20" s="1"/>
  <c r="N21"/>
  <c r="V21" s="1"/>
  <c r="N22"/>
  <c r="V22" s="1"/>
  <c r="N23"/>
  <c r="V23" s="1"/>
  <c r="N24"/>
  <c r="V24" s="1"/>
  <c r="N25"/>
  <c r="V25" s="1"/>
  <c r="N26"/>
  <c r="V26" s="1"/>
  <c r="N27"/>
  <c r="V27" s="1"/>
  <c r="N28"/>
  <c r="V28" s="1"/>
  <c r="N29"/>
  <c r="V29" s="1"/>
  <c r="N30"/>
  <c r="V30" s="1"/>
  <c r="N31"/>
  <c r="V31" s="1"/>
  <c r="N32"/>
  <c r="V32" s="1"/>
  <c r="N33"/>
  <c r="V33" s="1"/>
  <c r="N34"/>
  <c r="V34" s="1"/>
  <c r="N35"/>
  <c r="V35" s="1"/>
  <c r="N36"/>
  <c r="V36" s="1"/>
  <c r="N37"/>
  <c r="V37" s="1"/>
  <c r="N38"/>
  <c r="V38" s="1"/>
  <c r="N39"/>
  <c r="V39" s="1"/>
  <c r="N40"/>
  <c r="V40" s="1"/>
  <c r="N41"/>
  <c r="V41" s="1"/>
  <c r="N42"/>
  <c r="V42" s="1"/>
  <c r="N43"/>
  <c r="V43" s="1"/>
  <c r="N44"/>
  <c r="V44" s="1"/>
  <c r="N45"/>
  <c r="V45" s="1"/>
  <c r="N46"/>
  <c r="V46" s="1"/>
  <c r="N47"/>
  <c r="V47" s="1"/>
  <c r="N48"/>
  <c r="V48" s="1"/>
  <c r="N49"/>
  <c r="V49" s="1"/>
  <c r="N50"/>
  <c r="V50" s="1"/>
  <c r="N51"/>
  <c r="V51" s="1"/>
  <c r="N52"/>
  <c r="V52" s="1"/>
  <c r="N53"/>
  <c r="V53" s="1"/>
  <c r="N54"/>
  <c r="V54" s="1"/>
  <c r="N55"/>
  <c r="V55" s="1"/>
  <c r="N56"/>
  <c r="V56" s="1"/>
  <c r="N57"/>
  <c r="V57" s="1"/>
  <c r="N58"/>
  <c r="V58" s="1"/>
  <c r="N59"/>
  <c r="V59" s="1"/>
  <c r="N60"/>
  <c r="V60" s="1"/>
  <c r="N61"/>
  <c r="V61" s="1"/>
  <c r="N62"/>
  <c r="V62" s="1"/>
  <c r="N63"/>
  <c r="V63" s="1"/>
  <c r="N64"/>
  <c r="V64" s="1"/>
  <c r="N65"/>
  <c r="V65" s="1"/>
  <c r="N66"/>
  <c r="V66" s="1"/>
  <c r="N67"/>
  <c r="V67" s="1"/>
  <c r="N68"/>
  <c r="V68" s="1"/>
  <c r="N69"/>
  <c r="V69" s="1"/>
  <c r="N70"/>
  <c r="V70" s="1"/>
  <c r="N71"/>
  <c r="V71" s="1"/>
  <c r="N72"/>
  <c r="V72" s="1"/>
  <c r="N73"/>
  <c r="V73" s="1"/>
  <c r="N74"/>
  <c r="V74" s="1"/>
  <c r="N75"/>
  <c r="V75" s="1"/>
  <c r="N76"/>
  <c r="V76" s="1"/>
  <c r="N77"/>
  <c r="V77" s="1"/>
  <c r="N78"/>
  <c r="V78" s="1"/>
  <c r="N79"/>
  <c r="V79" s="1"/>
  <c r="N80"/>
  <c r="V80" s="1"/>
  <c r="N81"/>
  <c r="V81" s="1"/>
  <c r="N82"/>
  <c r="V82" s="1"/>
  <c r="N83"/>
  <c r="V83" s="1"/>
  <c r="N84"/>
  <c r="V84" s="1"/>
  <c r="N85"/>
  <c r="V85" s="1"/>
  <c r="N86"/>
  <c r="V86" s="1"/>
  <c r="N87"/>
  <c r="V87" s="1"/>
  <c r="N88"/>
  <c r="V88" s="1"/>
  <c r="N89"/>
  <c r="V89" s="1"/>
  <c r="N90"/>
  <c r="V90" s="1"/>
  <c r="N91"/>
  <c r="V91" s="1"/>
  <c r="N92"/>
  <c r="V92" s="1"/>
  <c r="N93"/>
  <c r="V93" s="1"/>
  <c r="N94"/>
  <c r="V94" s="1"/>
  <c r="N95"/>
  <c r="V95" s="1"/>
  <c r="N96"/>
  <c r="V96" s="1"/>
  <c r="N97"/>
  <c r="V97" s="1"/>
  <c r="N98"/>
  <c r="V98" s="1"/>
  <c r="N99"/>
  <c r="V99" s="1"/>
  <c r="N100"/>
  <c r="V100" s="1"/>
  <c r="N101"/>
  <c r="V101" s="1"/>
  <c r="N102"/>
  <c r="V102" s="1"/>
  <c r="N103"/>
  <c r="V103" s="1"/>
  <c r="N104"/>
  <c r="V104" s="1"/>
  <c r="N105"/>
  <c r="V105" s="1"/>
  <c r="N106"/>
  <c r="V106" s="1"/>
  <c r="N107"/>
  <c r="V107" s="1"/>
  <c r="N108"/>
  <c r="V108" s="1"/>
  <c r="N109"/>
  <c r="V109" s="1"/>
  <c r="N110"/>
  <c r="V110" s="1"/>
  <c r="N111"/>
  <c r="V111" s="1"/>
  <c r="N112"/>
  <c r="V112" s="1"/>
  <c r="N113"/>
  <c r="V113" s="1"/>
  <c r="N114"/>
  <c r="V114" s="1"/>
  <c r="N115"/>
  <c r="V115" s="1"/>
  <c r="N116"/>
  <c r="V116" s="1"/>
  <c r="N117"/>
  <c r="V117" s="1"/>
  <c r="N118"/>
  <c r="V118" s="1"/>
  <c r="N119"/>
  <c r="V119" s="1"/>
  <c r="N120"/>
  <c r="V120" s="1"/>
  <c r="N121"/>
  <c r="V121" s="1"/>
  <c r="N122"/>
  <c r="V122" s="1"/>
  <c r="N123"/>
  <c r="V123" s="1"/>
  <c r="N124"/>
  <c r="V124" s="1"/>
  <c r="N125"/>
  <c r="V125" s="1"/>
  <c r="N126"/>
  <c r="V126" s="1"/>
  <c r="N127"/>
  <c r="V127" s="1"/>
  <c r="N128"/>
  <c r="V128" s="1"/>
  <c r="N129"/>
  <c r="V129" s="1"/>
  <c r="N130"/>
  <c r="V130" s="1"/>
  <c r="N131"/>
  <c r="V131" s="1"/>
  <c r="N132"/>
  <c r="V132" s="1"/>
  <c r="N133"/>
  <c r="V133" s="1"/>
  <c r="N134"/>
  <c r="V134" s="1"/>
  <c r="N135"/>
  <c r="V135" s="1"/>
  <c r="N136"/>
  <c r="V136" s="1"/>
  <c r="N137"/>
  <c r="V137" s="1"/>
  <c r="N138"/>
  <c r="V138" s="1"/>
  <c r="N139"/>
  <c r="V139" s="1"/>
  <c r="N140"/>
  <c r="V140" s="1"/>
  <c r="N141"/>
  <c r="V141" s="1"/>
  <c r="N142"/>
  <c r="V142" s="1"/>
  <c r="N143"/>
  <c r="V143" s="1"/>
  <c r="N144"/>
  <c r="V144" s="1"/>
  <c r="N145"/>
  <c r="V145" s="1"/>
  <c r="N146"/>
  <c r="V146" s="1"/>
  <c r="N147"/>
  <c r="V147" s="1"/>
  <c r="N148"/>
  <c r="V148" s="1"/>
  <c r="N149"/>
  <c r="V149" s="1"/>
  <c r="N150"/>
  <c r="V150" s="1"/>
  <c r="N151"/>
  <c r="V151" s="1"/>
  <c r="N152"/>
  <c r="V152" s="1"/>
  <c r="N153"/>
  <c r="V153" s="1"/>
  <c r="N154"/>
  <c r="V154" s="1"/>
  <c r="N155"/>
  <c r="V155" s="1"/>
  <c r="N156"/>
  <c r="V156" s="1"/>
  <c r="N157"/>
  <c r="V157" s="1"/>
  <c r="N158"/>
  <c r="V158" s="1"/>
  <c r="N159"/>
  <c r="V159" s="1"/>
  <c r="N160"/>
  <c r="V160" s="1"/>
  <c r="N161"/>
  <c r="V161" s="1"/>
  <c r="N162"/>
  <c r="V162" s="1"/>
  <c r="N163"/>
  <c r="V163" s="1"/>
  <c r="N164"/>
  <c r="V164" s="1"/>
  <c r="N165"/>
  <c r="V165" s="1"/>
  <c r="N166"/>
  <c r="V166" s="1"/>
  <c r="N167"/>
  <c r="V167" s="1"/>
  <c r="N168"/>
  <c r="V168" s="1"/>
  <c r="N169"/>
  <c r="V169" s="1"/>
  <c r="N170"/>
  <c r="V170" s="1"/>
  <c r="N171"/>
  <c r="V171" s="1"/>
  <c r="N172"/>
  <c r="V172" s="1"/>
  <c r="N173"/>
  <c r="V173" s="1"/>
  <c r="N174"/>
  <c r="V174" s="1"/>
  <c r="N175"/>
  <c r="V175" s="1"/>
  <c r="N176"/>
  <c r="V176" s="1"/>
  <c r="N177"/>
  <c r="V177" s="1"/>
  <c r="N178"/>
  <c r="V178" s="1"/>
  <c r="N179"/>
  <c r="V179" s="1"/>
  <c r="N180"/>
  <c r="V180" s="1"/>
  <c r="N181"/>
  <c r="V181" s="1"/>
  <c r="N182"/>
  <c r="V182" s="1"/>
  <c r="N183"/>
  <c r="V183" s="1"/>
  <c r="N184"/>
  <c r="V184" s="1"/>
  <c r="N185"/>
  <c r="V185" s="1"/>
  <c r="N186"/>
  <c r="V186" s="1"/>
  <c r="N187"/>
  <c r="V187" s="1"/>
  <c r="N188"/>
  <c r="V188" s="1"/>
  <c r="N189"/>
  <c r="V189" s="1"/>
  <c r="N190"/>
  <c r="V190" s="1"/>
  <c r="N191"/>
  <c r="V191" s="1"/>
  <c r="N192"/>
  <c r="V192" s="1"/>
  <c r="N193"/>
  <c r="V193" s="1"/>
  <c r="N194"/>
  <c r="V194" s="1"/>
  <c r="N195"/>
  <c r="V195" s="1"/>
  <c r="N196"/>
  <c r="V196" s="1"/>
  <c r="N197"/>
  <c r="V197" s="1"/>
  <c r="N198"/>
  <c r="V198" s="1"/>
  <c r="N199"/>
  <c r="V199" s="1"/>
  <c r="N200"/>
  <c r="V200" s="1"/>
  <c r="N201"/>
  <c r="V201" s="1"/>
  <c r="N202"/>
  <c r="V202" s="1"/>
  <c r="N203"/>
  <c r="V203" s="1"/>
  <c r="N204"/>
  <c r="V204" s="1"/>
  <c r="N205"/>
  <c r="V205" s="1"/>
  <c r="N206"/>
  <c r="V206" s="1"/>
  <c r="N207"/>
  <c r="V207" s="1"/>
  <c r="N208"/>
  <c r="V208" s="1"/>
  <c r="N209"/>
  <c r="V209" s="1"/>
  <c r="N210"/>
  <c r="V210" s="1"/>
  <c r="N211"/>
  <c r="V211" s="1"/>
  <c r="N212"/>
  <c r="V212" s="1"/>
  <c r="N213"/>
  <c r="V213" s="1"/>
  <c r="N214"/>
  <c r="V214" s="1"/>
  <c r="N215"/>
  <c r="V215" s="1"/>
  <c r="N216"/>
  <c r="V216" s="1"/>
  <c r="N217"/>
  <c r="V217" s="1"/>
  <c r="N218"/>
  <c r="V218" s="1"/>
  <c r="N219"/>
  <c r="V219" s="1"/>
  <c r="N220"/>
  <c r="V220" s="1"/>
  <c r="N221"/>
  <c r="V221" s="1"/>
  <c r="N222"/>
  <c r="V222" s="1"/>
  <c r="N223"/>
  <c r="V223" s="1"/>
  <c r="N224"/>
  <c r="V224" s="1"/>
  <c r="N225"/>
  <c r="V225" s="1"/>
  <c r="N226"/>
  <c r="V226" s="1"/>
  <c r="N227"/>
  <c r="V227" s="1"/>
  <c r="N228"/>
  <c r="V228" s="1"/>
  <c r="N229"/>
  <c r="V229" s="1"/>
  <c r="N230"/>
  <c r="V230" s="1"/>
  <c r="N231"/>
  <c r="V231" s="1"/>
  <c r="N232"/>
  <c r="V232" s="1"/>
  <c r="N233"/>
  <c r="V233" s="1"/>
  <c r="N234"/>
  <c r="V234" s="1"/>
  <c r="N235"/>
  <c r="V235" s="1"/>
  <c r="N236"/>
  <c r="V236" s="1"/>
  <c r="N237"/>
  <c r="V237" s="1"/>
  <c r="N238"/>
  <c r="V238" s="1"/>
  <c r="N239"/>
  <c r="V239" s="1"/>
  <c r="N240"/>
  <c r="V240" s="1"/>
  <c r="N241"/>
  <c r="V241" s="1"/>
  <c r="N242"/>
  <c r="V242" s="1"/>
  <c r="N243"/>
  <c r="V243" s="1"/>
  <c r="N244"/>
  <c r="V244" s="1"/>
  <c r="N245"/>
  <c r="V245" s="1"/>
  <c r="N246"/>
  <c r="V246" s="1"/>
  <c r="N247"/>
  <c r="V247" s="1"/>
  <c r="N248"/>
  <c r="V248" s="1"/>
  <c r="N249"/>
  <c r="V249" s="1"/>
  <c r="N250"/>
  <c r="V250" s="1"/>
  <c r="N251"/>
  <c r="V251" s="1"/>
  <c r="N252"/>
  <c r="V252" s="1"/>
  <c r="N253"/>
  <c r="V253" s="1"/>
  <c r="N254"/>
  <c r="V254" s="1"/>
  <c r="N255"/>
  <c r="V255" s="1"/>
  <c r="N256"/>
  <c r="V256" s="1"/>
  <c r="N257"/>
  <c r="V257" s="1"/>
  <c r="N258"/>
  <c r="V258" s="1"/>
  <c r="N259"/>
  <c r="V259" s="1"/>
  <c r="N260"/>
  <c r="V260" s="1"/>
  <c r="N261"/>
  <c r="V261" s="1"/>
  <c r="N262"/>
  <c r="V262" s="1"/>
  <c r="N263"/>
  <c r="V263" s="1"/>
  <c r="N264"/>
  <c r="V264" s="1"/>
  <c r="N265"/>
  <c r="V265" s="1"/>
  <c r="N266"/>
  <c r="V266" s="1"/>
  <c r="N267"/>
  <c r="V267" s="1"/>
  <c r="N268"/>
  <c r="V268" s="1"/>
  <c r="N269"/>
  <c r="V269" s="1"/>
  <c r="N270"/>
  <c r="V270" s="1"/>
  <c r="N271"/>
  <c r="V271" s="1"/>
  <c r="N272"/>
  <c r="V272" s="1"/>
  <c r="N273"/>
  <c r="V273" s="1"/>
  <c r="N274"/>
  <c r="V274" s="1"/>
  <c r="N275"/>
  <c r="V275" s="1"/>
  <c r="N276"/>
  <c r="V276" s="1"/>
  <c r="N277"/>
  <c r="V277" s="1"/>
  <c r="N278"/>
  <c r="V278" s="1"/>
  <c r="N279"/>
  <c r="V279" s="1"/>
  <c r="N280"/>
  <c r="V280" s="1"/>
  <c r="N281"/>
  <c r="V281" s="1"/>
  <c r="N282"/>
  <c r="V282" s="1"/>
  <c r="N283"/>
  <c r="V283" s="1"/>
  <c r="N284"/>
  <c r="V284" s="1"/>
  <c r="N285"/>
  <c r="V285" s="1"/>
  <c r="N286"/>
  <c r="V286" s="1"/>
  <c r="N287"/>
  <c r="V287" s="1"/>
  <c r="N288"/>
  <c r="V288" s="1"/>
  <c r="N289"/>
  <c r="V289" s="1"/>
  <c r="N290"/>
  <c r="V290" s="1"/>
  <c r="N291"/>
  <c r="V291" s="1"/>
  <c r="N292"/>
  <c r="V292" s="1"/>
  <c r="N293"/>
  <c r="V293" s="1"/>
  <c r="N294"/>
  <c r="V294" s="1"/>
  <c r="N295"/>
  <c r="V295" s="1"/>
  <c r="N296"/>
  <c r="V296" s="1"/>
  <c r="N297"/>
  <c r="V297" s="1"/>
  <c r="N298"/>
  <c r="V298" s="1"/>
  <c r="N299"/>
  <c r="V299" s="1"/>
  <c r="N300"/>
  <c r="V300" s="1"/>
  <c r="N301"/>
  <c r="V301" s="1"/>
  <c r="N302"/>
  <c r="V302" s="1"/>
  <c r="N303"/>
  <c r="V303" s="1"/>
  <c r="N304"/>
  <c r="V304" s="1"/>
  <c r="N305"/>
  <c r="V305" s="1"/>
  <c r="N306"/>
  <c r="V306" s="1"/>
  <c r="N307"/>
  <c r="V307" s="1"/>
  <c r="N308"/>
  <c r="V308" s="1"/>
  <c r="N309"/>
  <c r="V309" s="1"/>
  <c r="N310"/>
  <c r="V310" s="1"/>
  <c r="N311"/>
  <c r="V311" s="1"/>
  <c r="N312"/>
  <c r="V312" s="1"/>
  <c r="N313"/>
  <c r="V313" s="1"/>
  <c r="N314"/>
  <c r="V314" s="1"/>
  <c r="N315"/>
  <c r="V315" s="1"/>
  <c r="N316"/>
  <c r="V316" s="1"/>
  <c r="N317"/>
  <c r="V317" s="1"/>
  <c r="N318"/>
  <c r="V318" s="1"/>
  <c r="N319"/>
  <c r="V319" s="1"/>
  <c r="N320"/>
  <c r="V320" s="1"/>
  <c r="N321"/>
  <c r="V321" s="1"/>
  <c r="N322"/>
  <c r="V322" s="1"/>
  <c r="N323"/>
  <c r="V323" s="1"/>
  <c r="N324"/>
  <c r="V324" s="1"/>
  <c r="N325"/>
  <c r="V325" s="1"/>
  <c r="N326"/>
  <c r="V326" s="1"/>
  <c r="N327"/>
  <c r="V327" s="1"/>
  <c r="N328"/>
  <c r="V328" s="1"/>
  <c r="N329"/>
  <c r="V329" s="1"/>
  <c r="N330"/>
  <c r="V330" s="1"/>
  <c r="N331"/>
  <c r="V331" s="1"/>
  <c r="N332"/>
  <c r="V332" s="1"/>
  <c r="N333"/>
  <c r="V333" s="1"/>
  <c r="N334"/>
  <c r="V334" s="1"/>
  <c r="N335"/>
  <c r="V335" s="1"/>
  <c r="N336"/>
  <c r="V336" s="1"/>
  <c r="N337"/>
  <c r="V337" s="1"/>
  <c r="N338"/>
  <c r="V338" s="1"/>
  <c r="N339"/>
  <c r="V339" s="1"/>
  <c r="N340"/>
  <c r="V340" s="1"/>
  <c r="N341"/>
  <c r="V341" s="1"/>
  <c r="N342"/>
  <c r="V342" s="1"/>
  <c r="N343"/>
  <c r="V343" s="1"/>
  <c r="N344"/>
  <c r="V344" s="1"/>
  <c r="N345"/>
  <c r="V345" s="1"/>
  <c r="N346"/>
  <c r="V346" s="1"/>
  <c r="N347"/>
  <c r="V347" s="1"/>
  <c r="N348"/>
  <c r="V348" s="1"/>
  <c r="N349"/>
  <c r="V349" s="1"/>
  <c r="N350"/>
  <c r="V350" s="1"/>
  <c r="N351"/>
  <c r="V351" s="1"/>
  <c r="N352"/>
  <c r="V352" s="1"/>
  <c r="N353"/>
  <c r="V353" s="1"/>
  <c r="N354"/>
  <c r="V354" s="1"/>
  <c r="N355"/>
  <c r="V355" s="1"/>
  <c r="N356"/>
  <c r="V356" s="1"/>
  <c r="N357"/>
  <c r="V357" s="1"/>
  <c r="N358"/>
  <c r="V358" s="1"/>
  <c r="N359"/>
  <c r="V359" s="1"/>
  <c r="N360"/>
  <c r="V360" s="1"/>
  <c r="N361"/>
  <c r="V361" s="1"/>
  <c r="N362"/>
  <c r="V362" s="1"/>
  <c r="N363"/>
  <c r="V363" s="1"/>
  <c r="N364"/>
  <c r="V364" s="1"/>
  <c r="N365"/>
  <c r="V365" s="1"/>
  <c r="N366"/>
  <c r="V366" s="1"/>
  <c r="N367"/>
  <c r="V367" s="1"/>
  <c r="N368"/>
  <c r="V368" s="1"/>
  <c r="N369"/>
  <c r="V369" s="1"/>
  <c r="N370"/>
  <c r="V370" s="1"/>
  <c r="N371"/>
  <c r="V371" s="1"/>
  <c r="N372"/>
  <c r="V372" s="1"/>
  <c r="N373"/>
  <c r="V373" s="1"/>
  <c r="N374"/>
  <c r="V374" s="1"/>
  <c r="N375"/>
  <c r="V375" s="1"/>
  <c r="N376"/>
  <c r="V376" s="1"/>
  <c r="N377"/>
  <c r="V377" s="1"/>
  <c r="N378"/>
  <c r="V378" s="1"/>
  <c r="N379"/>
  <c r="V379" s="1"/>
  <c r="N380"/>
  <c r="V380" s="1"/>
  <c r="N381"/>
  <c r="V381" s="1"/>
  <c r="N382"/>
  <c r="V382" s="1"/>
  <c r="N383"/>
  <c r="V383" s="1"/>
  <c r="N384"/>
  <c r="V384" s="1"/>
  <c r="N385"/>
  <c r="V385" s="1"/>
  <c r="N386"/>
  <c r="V386" s="1"/>
  <c r="N387"/>
  <c r="V387" s="1"/>
  <c r="N388"/>
  <c r="V388" s="1"/>
  <c r="N389"/>
  <c r="V389" s="1"/>
  <c r="N390"/>
  <c r="V390" s="1"/>
  <c r="N391"/>
  <c r="V391" s="1"/>
  <c r="N392"/>
  <c r="V392" s="1"/>
  <c r="N393"/>
  <c r="V393" s="1"/>
  <c r="N394"/>
  <c r="V394" s="1"/>
  <c r="N395"/>
  <c r="V395" s="1"/>
  <c r="N396"/>
  <c r="V396" s="1"/>
  <c r="N397"/>
  <c r="V397" s="1"/>
  <c r="N398"/>
  <c r="V398" s="1"/>
  <c r="N399"/>
  <c r="V399" s="1"/>
  <c r="N400"/>
  <c r="V400" s="1"/>
  <c r="N401"/>
  <c r="V401" s="1"/>
  <c r="N402"/>
  <c r="V402" s="1"/>
  <c r="N403"/>
  <c r="V403" s="1"/>
  <c r="N404"/>
  <c r="V404" s="1"/>
  <c r="N405"/>
  <c r="V405" s="1"/>
  <c r="N406"/>
  <c r="V406" s="1"/>
  <c r="N407"/>
  <c r="V407" s="1"/>
  <c r="N408"/>
  <c r="V408" s="1"/>
  <c r="N409"/>
  <c r="V409" s="1"/>
  <c r="N410"/>
  <c r="V410" s="1"/>
  <c r="N411"/>
  <c r="V411" s="1"/>
  <c r="N412"/>
  <c r="V412" s="1"/>
  <c r="N413"/>
  <c r="V413" s="1"/>
  <c r="N414"/>
  <c r="V414" s="1"/>
  <c r="N415"/>
  <c r="V415" s="1"/>
  <c r="N416"/>
  <c r="V416" s="1"/>
  <c r="N417"/>
  <c r="V417" s="1"/>
  <c r="N418"/>
  <c r="V418" s="1"/>
  <c r="N419"/>
  <c r="V419" s="1"/>
  <c r="N420"/>
  <c r="V420" s="1"/>
  <c r="N421"/>
  <c r="V421" s="1"/>
  <c r="N422"/>
  <c r="V422" s="1"/>
  <c r="N423"/>
  <c r="V423" s="1"/>
  <c r="N424"/>
  <c r="V424" s="1"/>
  <c r="N425"/>
  <c r="V425" s="1"/>
  <c r="N426"/>
  <c r="V426" s="1"/>
  <c r="N427"/>
  <c r="V427" s="1"/>
  <c r="N428"/>
  <c r="V428" s="1"/>
  <c r="N429"/>
  <c r="V429" s="1"/>
  <c r="N430"/>
  <c r="V430" s="1"/>
  <c r="N431"/>
  <c r="V431" s="1"/>
  <c r="N432"/>
  <c r="V432" s="1"/>
  <c r="N433"/>
  <c r="V433" s="1"/>
  <c r="N434"/>
  <c r="V434" s="1"/>
  <c r="N435"/>
  <c r="V435" s="1"/>
  <c r="N436"/>
  <c r="V436" s="1"/>
  <c r="N437"/>
  <c r="V437" s="1"/>
  <c r="N438"/>
  <c r="V438" s="1"/>
  <c r="N439"/>
  <c r="V439" s="1"/>
  <c r="N440"/>
  <c r="V440" s="1"/>
  <c r="N441"/>
  <c r="V441" s="1"/>
  <c r="N442"/>
  <c r="V442" s="1"/>
  <c r="N443"/>
  <c r="V443" s="1"/>
  <c r="N444"/>
  <c r="V444" s="1"/>
  <c r="N445"/>
  <c r="V445" s="1"/>
  <c r="N446"/>
  <c r="V446" s="1"/>
  <c r="N447"/>
  <c r="V447" s="1"/>
  <c r="N448"/>
  <c r="V448" s="1"/>
  <c r="N449"/>
  <c r="V449" s="1"/>
  <c r="N450"/>
  <c r="V450" s="1"/>
  <c r="N451"/>
  <c r="V451" s="1"/>
  <c r="N452"/>
  <c r="V452" s="1"/>
  <c r="N453"/>
  <c r="V453" s="1"/>
  <c r="N454"/>
  <c r="V454" s="1"/>
  <c r="N455"/>
  <c r="V455" s="1"/>
  <c r="N456"/>
  <c r="V456" s="1"/>
  <c r="N457"/>
  <c r="V457" s="1"/>
  <c r="N458"/>
  <c r="V458" s="1"/>
  <c r="N459"/>
  <c r="V459" s="1"/>
  <c r="N460"/>
  <c r="V460" s="1"/>
  <c r="N461"/>
  <c r="V461" s="1"/>
  <c r="N462"/>
  <c r="V462" s="1"/>
  <c r="N463"/>
  <c r="V463" s="1"/>
  <c r="N464"/>
  <c r="V464" s="1"/>
  <c r="N465"/>
  <c r="V465" s="1"/>
  <c r="N466"/>
  <c r="V466" s="1"/>
  <c r="N467"/>
  <c r="V467" s="1"/>
  <c r="N468"/>
  <c r="V468" s="1"/>
  <c r="N469"/>
  <c r="V469" s="1"/>
  <c r="N470"/>
  <c r="V470" s="1"/>
  <c r="N471"/>
  <c r="V471" s="1"/>
  <c r="N472"/>
  <c r="V472" s="1"/>
  <c r="N473"/>
  <c r="V473" s="1"/>
  <c r="N474"/>
  <c r="V474" s="1"/>
  <c r="N475"/>
  <c r="V475" s="1"/>
  <c r="N476"/>
  <c r="V476" s="1"/>
  <c r="N477"/>
  <c r="V477" s="1"/>
  <c r="N478"/>
  <c r="V478" s="1"/>
  <c r="N479"/>
  <c r="V479" s="1"/>
  <c r="N480"/>
  <c r="V480" s="1"/>
  <c r="N481"/>
  <c r="V481" s="1"/>
  <c r="N482"/>
  <c r="V482" s="1"/>
  <c r="N483"/>
  <c r="V483" s="1"/>
  <c r="N484"/>
  <c r="V484" s="1"/>
  <c r="N485"/>
  <c r="V485" s="1"/>
  <c r="N486"/>
  <c r="V486" s="1"/>
  <c r="N487"/>
  <c r="V487" s="1"/>
  <c r="N488"/>
  <c r="V488" s="1"/>
  <c r="N489"/>
  <c r="V489" s="1"/>
  <c r="N490"/>
  <c r="V490" s="1"/>
  <c r="N491"/>
  <c r="V491" s="1"/>
  <c r="N492"/>
  <c r="V492" s="1"/>
  <c r="N493"/>
  <c r="V493" s="1"/>
  <c r="N494"/>
  <c r="V494" s="1"/>
  <c r="N495"/>
  <c r="V495" s="1"/>
  <c r="N496"/>
  <c r="V496" s="1"/>
  <c r="N497"/>
  <c r="V497" s="1"/>
  <c r="N498"/>
  <c r="V498" s="1"/>
  <c r="N499"/>
  <c r="V499" s="1"/>
  <c r="N500"/>
  <c r="V500" s="1"/>
  <c r="N501"/>
  <c r="V501" s="1"/>
  <c r="N502"/>
  <c r="V502" s="1"/>
  <c r="N503"/>
  <c r="V503" s="1"/>
  <c r="N504"/>
  <c r="V504" s="1"/>
  <c r="N505"/>
  <c r="V505" s="1"/>
  <c r="N506"/>
  <c r="V506" s="1"/>
  <c r="N507"/>
  <c r="V507" s="1"/>
  <c r="N508"/>
  <c r="V508" s="1"/>
  <c r="N509"/>
  <c r="V509" s="1"/>
  <c r="N510"/>
  <c r="V510" s="1"/>
  <c r="N511"/>
  <c r="V511" s="1"/>
  <c r="N512"/>
  <c r="V512" s="1"/>
  <c r="N513"/>
  <c r="V513" s="1"/>
  <c r="N514"/>
  <c r="V514" s="1"/>
  <c r="N515"/>
  <c r="V515" s="1"/>
  <c r="N516"/>
  <c r="V516" s="1"/>
  <c r="N517"/>
  <c r="V517" s="1"/>
  <c r="N518"/>
  <c r="V518" s="1"/>
  <c r="N519"/>
  <c r="V519" s="1"/>
  <c r="N520"/>
  <c r="V520" s="1"/>
  <c r="N521"/>
  <c r="V521" s="1"/>
  <c r="N522"/>
  <c r="V522" s="1"/>
  <c r="N523"/>
  <c r="V523" s="1"/>
  <c r="N524"/>
  <c r="V524" s="1"/>
  <c r="N525"/>
  <c r="V525" s="1"/>
  <c r="N526"/>
  <c r="V526" s="1"/>
  <c r="N527"/>
  <c r="V527" s="1"/>
  <c r="N528"/>
  <c r="V528" s="1"/>
  <c r="N529"/>
  <c r="V529" s="1"/>
  <c r="N530"/>
  <c r="V530" s="1"/>
  <c r="N531"/>
  <c r="V531" s="1"/>
  <c r="N532"/>
  <c r="V532" s="1"/>
  <c r="N533"/>
  <c r="V533" s="1"/>
  <c r="N534"/>
  <c r="V534" s="1"/>
  <c r="N535"/>
  <c r="V535" s="1"/>
  <c r="N536"/>
  <c r="V536" s="1"/>
  <c r="N537"/>
  <c r="V537" s="1"/>
  <c r="N538"/>
  <c r="V538" s="1"/>
  <c r="N539"/>
  <c r="V539" s="1"/>
  <c r="N540"/>
  <c r="V540" s="1"/>
  <c r="N541"/>
  <c r="V541" s="1"/>
  <c r="N542"/>
  <c r="V542" s="1"/>
  <c r="N543"/>
  <c r="V543" s="1"/>
  <c r="N544"/>
  <c r="V544" s="1"/>
  <c r="N545"/>
  <c r="V545" s="1"/>
  <c r="N546"/>
  <c r="V546" s="1"/>
  <c r="N547"/>
  <c r="V547" s="1"/>
  <c r="N548"/>
  <c r="V548" s="1"/>
  <c r="N549"/>
  <c r="V549" s="1"/>
  <c r="N550"/>
  <c r="V550" s="1"/>
  <c r="N551"/>
  <c r="V551" s="1"/>
  <c r="N552"/>
  <c r="V552" s="1"/>
  <c r="N553"/>
  <c r="V553" s="1"/>
  <c r="N554"/>
  <c r="V554" s="1"/>
  <c r="N555"/>
  <c r="V555" s="1"/>
  <c r="N556"/>
  <c r="V556" s="1"/>
  <c r="N557"/>
  <c r="V557" s="1"/>
  <c r="N558"/>
  <c r="V558" s="1"/>
  <c r="N559"/>
  <c r="V559" s="1"/>
  <c r="N560"/>
  <c r="V560" s="1"/>
  <c r="N561"/>
  <c r="V561" s="1"/>
  <c r="N562"/>
  <c r="V562" s="1"/>
  <c r="N563"/>
  <c r="V563" s="1"/>
  <c r="N564"/>
  <c r="V564" s="1"/>
  <c r="N565"/>
  <c r="V565" s="1"/>
  <c r="N566"/>
  <c r="V566" s="1"/>
  <c r="N567"/>
  <c r="V567" s="1"/>
  <c r="N568"/>
  <c r="V568" s="1"/>
  <c r="N569"/>
  <c r="V569" s="1"/>
  <c r="N570"/>
  <c r="V570" s="1"/>
  <c r="N571"/>
  <c r="V571" s="1"/>
  <c r="N572"/>
  <c r="V572" s="1"/>
  <c r="N573"/>
  <c r="V573" s="1"/>
  <c r="N574"/>
  <c r="V574" s="1"/>
  <c r="N575"/>
  <c r="V575" s="1"/>
  <c r="N576"/>
  <c r="V576" s="1"/>
  <c r="N577"/>
  <c r="V577" s="1"/>
  <c r="N578"/>
  <c r="V578" s="1"/>
  <c r="N579"/>
  <c r="V579" s="1"/>
  <c r="N580"/>
  <c r="V580" s="1"/>
  <c r="N581"/>
  <c r="V581" s="1"/>
  <c r="N582"/>
  <c r="V582" s="1"/>
  <c r="N583"/>
  <c r="V583" s="1"/>
  <c r="N584"/>
  <c r="V584" s="1"/>
  <c r="N585"/>
  <c r="V585" s="1"/>
  <c r="N586"/>
  <c r="V586" s="1"/>
  <c r="N587"/>
  <c r="V587" s="1"/>
  <c r="N588"/>
  <c r="V588" s="1"/>
  <c r="N589"/>
  <c r="V589" s="1"/>
  <c r="N590"/>
  <c r="V590" s="1"/>
  <c r="N591"/>
  <c r="V591" s="1"/>
  <c r="N592"/>
  <c r="V592" s="1"/>
  <c r="N593"/>
  <c r="V593" s="1"/>
  <c r="N594"/>
  <c r="V594" s="1"/>
  <c r="N595"/>
  <c r="V595" s="1"/>
  <c r="N596"/>
  <c r="V596" s="1"/>
  <c r="N597"/>
  <c r="V597" s="1"/>
  <c r="N598"/>
  <c r="V598" s="1"/>
  <c r="N599"/>
  <c r="V599" s="1"/>
  <c r="N600"/>
  <c r="V600" s="1"/>
  <c r="N601"/>
  <c r="V601" s="1"/>
  <c r="N602"/>
  <c r="V602" s="1"/>
  <c r="N603"/>
  <c r="V603" s="1"/>
  <c r="N604"/>
  <c r="V604" s="1"/>
  <c r="N605"/>
  <c r="V605" s="1"/>
  <c r="N606"/>
  <c r="V606" s="1"/>
  <c r="N607"/>
  <c r="V607" s="1"/>
  <c r="N608"/>
  <c r="V608" s="1"/>
  <c r="N609"/>
  <c r="V609" s="1"/>
  <c r="N610"/>
  <c r="V610" s="1"/>
  <c r="N611"/>
  <c r="V611" s="1"/>
  <c r="N612"/>
  <c r="V612" s="1"/>
  <c r="N613"/>
  <c r="V613" s="1"/>
  <c r="N614"/>
  <c r="V614" s="1"/>
  <c r="N615"/>
  <c r="V615" s="1"/>
  <c r="N616"/>
  <c r="V616" s="1"/>
  <c r="N617"/>
  <c r="V617" s="1"/>
  <c r="N618"/>
  <c r="V618" s="1"/>
  <c r="N619"/>
  <c r="V619" s="1"/>
  <c r="N620"/>
  <c r="V620" s="1"/>
  <c r="N621"/>
  <c r="V621" s="1"/>
  <c r="N622"/>
  <c r="V622" s="1"/>
  <c r="N623"/>
  <c r="V623" s="1"/>
  <c r="N624"/>
  <c r="V624" s="1"/>
  <c r="N625"/>
  <c r="V625" s="1"/>
  <c r="N626"/>
  <c r="V626" s="1"/>
  <c r="N627"/>
  <c r="V627" s="1"/>
  <c r="N628"/>
  <c r="V628" s="1"/>
  <c r="N629"/>
  <c r="V629" s="1"/>
  <c r="N630"/>
  <c r="V630" s="1"/>
  <c r="N631"/>
  <c r="V631" s="1"/>
  <c r="N632"/>
  <c r="V632" s="1"/>
  <c r="N633"/>
  <c r="V633" s="1"/>
  <c r="N634"/>
  <c r="V634" s="1"/>
  <c r="N635"/>
  <c r="V635" s="1"/>
  <c r="N2"/>
  <c r="V2" s="1"/>
  <c r="M3"/>
  <c r="U3" s="1"/>
  <c r="M4"/>
  <c r="U4" s="1"/>
  <c r="M5"/>
  <c r="U5" s="1"/>
  <c r="M6"/>
  <c r="U6" s="1"/>
  <c r="M7"/>
  <c r="U7" s="1"/>
  <c r="M8"/>
  <c r="U8" s="1"/>
  <c r="M9"/>
  <c r="U9" s="1"/>
  <c r="M10"/>
  <c r="U10" s="1"/>
  <c r="M11"/>
  <c r="U11" s="1"/>
  <c r="M12"/>
  <c r="U12" s="1"/>
  <c r="M13"/>
  <c r="U13" s="1"/>
  <c r="M14"/>
  <c r="U14" s="1"/>
  <c r="M15"/>
  <c r="U15" s="1"/>
  <c r="M16"/>
  <c r="U16" s="1"/>
  <c r="M17"/>
  <c r="U17" s="1"/>
  <c r="M18"/>
  <c r="U18" s="1"/>
  <c r="M19"/>
  <c r="U19" s="1"/>
  <c r="M20"/>
  <c r="U20" s="1"/>
  <c r="M21"/>
  <c r="U21" s="1"/>
  <c r="M22"/>
  <c r="U22" s="1"/>
  <c r="M23"/>
  <c r="U23" s="1"/>
  <c r="M24"/>
  <c r="U24" s="1"/>
  <c r="M25"/>
  <c r="U25" s="1"/>
  <c r="M26"/>
  <c r="U26" s="1"/>
  <c r="M27"/>
  <c r="U27" s="1"/>
  <c r="M28"/>
  <c r="U28" s="1"/>
  <c r="M29"/>
  <c r="U29" s="1"/>
  <c r="M30"/>
  <c r="U30" s="1"/>
  <c r="M31"/>
  <c r="U31" s="1"/>
  <c r="M32"/>
  <c r="U32" s="1"/>
  <c r="M33"/>
  <c r="U33" s="1"/>
  <c r="M34"/>
  <c r="U34" s="1"/>
  <c r="M35"/>
  <c r="U35" s="1"/>
  <c r="M36"/>
  <c r="U36" s="1"/>
  <c r="M37"/>
  <c r="U37" s="1"/>
  <c r="M38"/>
  <c r="U38" s="1"/>
  <c r="M39"/>
  <c r="U39" s="1"/>
  <c r="M40"/>
  <c r="U40" s="1"/>
  <c r="M41"/>
  <c r="U41" s="1"/>
  <c r="M42"/>
  <c r="U42" s="1"/>
  <c r="M43"/>
  <c r="U43" s="1"/>
  <c r="M44"/>
  <c r="U44" s="1"/>
  <c r="M45"/>
  <c r="U45" s="1"/>
  <c r="M46"/>
  <c r="U46" s="1"/>
  <c r="M47"/>
  <c r="U47" s="1"/>
  <c r="M48"/>
  <c r="U48" s="1"/>
  <c r="M49"/>
  <c r="U49" s="1"/>
  <c r="M50"/>
  <c r="U50" s="1"/>
  <c r="M51"/>
  <c r="U51" s="1"/>
  <c r="M52"/>
  <c r="U52" s="1"/>
  <c r="M53"/>
  <c r="U53" s="1"/>
  <c r="M54"/>
  <c r="U54" s="1"/>
  <c r="M55"/>
  <c r="U55" s="1"/>
  <c r="M56"/>
  <c r="U56" s="1"/>
  <c r="M57"/>
  <c r="U57" s="1"/>
  <c r="M58"/>
  <c r="U58" s="1"/>
  <c r="M59"/>
  <c r="U59" s="1"/>
  <c r="M60"/>
  <c r="U60" s="1"/>
  <c r="M61"/>
  <c r="U61" s="1"/>
  <c r="M62"/>
  <c r="U62" s="1"/>
  <c r="M63"/>
  <c r="U63" s="1"/>
  <c r="M64"/>
  <c r="U64" s="1"/>
  <c r="M65"/>
  <c r="U65" s="1"/>
  <c r="M66"/>
  <c r="U66" s="1"/>
  <c r="M67"/>
  <c r="U67" s="1"/>
  <c r="M68"/>
  <c r="U68" s="1"/>
  <c r="M69"/>
  <c r="U69" s="1"/>
  <c r="M70"/>
  <c r="U70" s="1"/>
  <c r="M71"/>
  <c r="U71" s="1"/>
  <c r="M72"/>
  <c r="U72" s="1"/>
  <c r="M73"/>
  <c r="U73" s="1"/>
  <c r="M74"/>
  <c r="U74" s="1"/>
  <c r="M75"/>
  <c r="U75" s="1"/>
  <c r="M76"/>
  <c r="U76" s="1"/>
  <c r="M77"/>
  <c r="U77" s="1"/>
  <c r="M78"/>
  <c r="U78" s="1"/>
  <c r="M79"/>
  <c r="U79" s="1"/>
  <c r="M80"/>
  <c r="U80" s="1"/>
  <c r="M81"/>
  <c r="U81" s="1"/>
  <c r="M82"/>
  <c r="U82" s="1"/>
  <c r="M83"/>
  <c r="U83" s="1"/>
  <c r="M84"/>
  <c r="U84" s="1"/>
  <c r="M85"/>
  <c r="U85" s="1"/>
  <c r="M86"/>
  <c r="U86" s="1"/>
  <c r="M87"/>
  <c r="U87" s="1"/>
  <c r="M88"/>
  <c r="U88" s="1"/>
  <c r="M89"/>
  <c r="U89" s="1"/>
  <c r="M90"/>
  <c r="U90" s="1"/>
  <c r="M91"/>
  <c r="U91" s="1"/>
  <c r="M92"/>
  <c r="U92" s="1"/>
  <c r="M93"/>
  <c r="U93" s="1"/>
  <c r="M94"/>
  <c r="U94" s="1"/>
  <c r="M95"/>
  <c r="U95" s="1"/>
  <c r="M96"/>
  <c r="U96" s="1"/>
  <c r="M97"/>
  <c r="U97" s="1"/>
  <c r="M98"/>
  <c r="U98" s="1"/>
  <c r="M99"/>
  <c r="U99" s="1"/>
  <c r="M100"/>
  <c r="U100" s="1"/>
  <c r="M101"/>
  <c r="U101" s="1"/>
  <c r="M102"/>
  <c r="U102" s="1"/>
  <c r="M103"/>
  <c r="U103" s="1"/>
  <c r="M104"/>
  <c r="U104" s="1"/>
  <c r="M105"/>
  <c r="U105" s="1"/>
  <c r="M106"/>
  <c r="U106" s="1"/>
  <c r="M107"/>
  <c r="U107" s="1"/>
  <c r="M108"/>
  <c r="U108" s="1"/>
  <c r="M109"/>
  <c r="U109" s="1"/>
  <c r="M110"/>
  <c r="U110" s="1"/>
  <c r="M111"/>
  <c r="U111" s="1"/>
  <c r="M112"/>
  <c r="U112" s="1"/>
  <c r="M113"/>
  <c r="U113" s="1"/>
  <c r="M114"/>
  <c r="U114" s="1"/>
  <c r="M115"/>
  <c r="U115" s="1"/>
  <c r="M116"/>
  <c r="U116" s="1"/>
  <c r="M117"/>
  <c r="U117" s="1"/>
  <c r="M118"/>
  <c r="U118" s="1"/>
  <c r="M119"/>
  <c r="U119" s="1"/>
  <c r="M120"/>
  <c r="U120" s="1"/>
  <c r="M121"/>
  <c r="U121" s="1"/>
  <c r="M122"/>
  <c r="U122" s="1"/>
  <c r="M123"/>
  <c r="U123" s="1"/>
  <c r="M124"/>
  <c r="U124" s="1"/>
  <c r="M125"/>
  <c r="U125" s="1"/>
  <c r="M126"/>
  <c r="U126" s="1"/>
  <c r="M127"/>
  <c r="U127" s="1"/>
  <c r="M128"/>
  <c r="U128" s="1"/>
  <c r="M129"/>
  <c r="U129" s="1"/>
  <c r="M130"/>
  <c r="U130" s="1"/>
  <c r="M131"/>
  <c r="U131" s="1"/>
  <c r="M132"/>
  <c r="U132" s="1"/>
  <c r="M133"/>
  <c r="U133" s="1"/>
  <c r="M134"/>
  <c r="U134" s="1"/>
  <c r="M135"/>
  <c r="U135" s="1"/>
  <c r="M136"/>
  <c r="U136" s="1"/>
  <c r="M137"/>
  <c r="U137" s="1"/>
  <c r="M138"/>
  <c r="U138" s="1"/>
  <c r="M139"/>
  <c r="U139" s="1"/>
  <c r="M140"/>
  <c r="U140" s="1"/>
  <c r="M141"/>
  <c r="U141" s="1"/>
  <c r="M142"/>
  <c r="U142" s="1"/>
  <c r="M143"/>
  <c r="U143" s="1"/>
  <c r="M144"/>
  <c r="U144" s="1"/>
  <c r="M145"/>
  <c r="U145" s="1"/>
  <c r="M146"/>
  <c r="U146" s="1"/>
  <c r="M147"/>
  <c r="U147" s="1"/>
  <c r="M148"/>
  <c r="U148" s="1"/>
  <c r="M149"/>
  <c r="U149" s="1"/>
  <c r="M150"/>
  <c r="U150" s="1"/>
  <c r="M151"/>
  <c r="U151" s="1"/>
  <c r="M152"/>
  <c r="U152" s="1"/>
  <c r="M153"/>
  <c r="U153" s="1"/>
  <c r="M154"/>
  <c r="U154" s="1"/>
  <c r="M155"/>
  <c r="U155" s="1"/>
  <c r="M156"/>
  <c r="U156" s="1"/>
  <c r="M157"/>
  <c r="U157" s="1"/>
  <c r="M158"/>
  <c r="U158" s="1"/>
  <c r="M159"/>
  <c r="U159" s="1"/>
  <c r="M160"/>
  <c r="U160" s="1"/>
  <c r="M161"/>
  <c r="U161" s="1"/>
  <c r="M162"/>
  <c r="U162" s="1"/>
  <c r="M163"/>
  <c r="U163" s="1"/>
  <c r="M164"/>
  <c r="U164" s="1"/>
  <c r="M165"/>
  <c r="U165" s="1"/>
  <c r="M166"/>
  <c r="U166" s="1"/>
  <c r="M167"/>
  <c r="U167" s="1"/>
  <c r="M168"/>
  <c r="U168" s="1"/>
  <c r="M169"/>
  <c r="U169" s="1"/>
  <c r="M170"/>
  <c r="U170" s="1"/>
  <c r="M171"/>
  <c r="U171" s="1"/>
  <c r="M172"/>
  <c r="U172" s="1"/>
  <c r="M173"/>
  <c r="U173" s="1"/>
  <c r="M174"/>
  <c r="U174" s="1"/>
  <c r="M175"/>
  <c r="U175" s="1"/>
  <c r="M176"/>
  <c r="U176" s="1"/>
  <c r="M177"/>
  <c r="U177" s="1"/>
  <c r="M178"/>
  <c r="U178" s="1"/>
  <c r="M179"/>
  <c r="U179" s="1"/>
  <c r="M180"/>
  <c r="U180" s="1"/>
  <c r="M181"/>
  <c r="U181" s="1"/>
  <c r="M182"/>
  <c r="U182" s="1"/>
  <c r="M183"/>
  <c r="U183" s="1"/>
  <c r="M184"/>
  <c r="U184" s="1"/>
  <c r="M185"/>
  <c r="U185" s="1"/>
  <c r="M186"/>
  <c r="U186" s="1"/>
  <c r="M187"/>
  <c r="U187" s="1"/>
  <c r="M188"/>
  <c r="U188" s="1"/>
  <c r="M189"/>
  <c r="U189" s="1"/>
  <c r="M190"/>
  <c r="U190" s="1"/>
  <c r="M191"/>
  <c r="U191" s="1"/>
  <c r="M192"/>
  <c r="U192" s="1"/>
  <c r="M193"/>
  <c r="U193" s="1"/>
  <c r="M194"/>
  <c r="U194" s="1"/>
  <c r="M195"/>
  <c r="U195" s="1"/>
  <c r="M196"/>
  <c r="U196" s="1"/>
  <c r="M197"/>
  <c r="U197" s="1"/>
  <c r="M198"/>
  <c r="U198" s="1"/>
  <c r="M199"/>
  <c r="U199" s="1"/>
  <c r="M200"/>
  <c r="U200" s="1"/>
  <c r="M201"/>
  <c r="U201" s="1"/>
  <c r="M202"/>
  <c r="U202" s="1"/>
  <c r="M203"/>
  <c r="U203" s="1"/>
  <c r="M204"/>
  <c r="U204" s="1"/>
  <c r="M205"/>
  <c r="U205" s="1"/>
  <c r="M206"/>
  <c r="U206" s="1"/>
  <c r="M207"/>
  <c r="U207" s="1"/>
  <c r="M208"/>
  <c r="U208" s="1"/>
  <c r="M209"/>
  <c r="U209" s="1"/>
  <c r="M210"/>
  <c r="U210" s="1"/>
  <c r="M211"/>
  <c r="U211" s="1"/>
  <c r="M212"/>
  <c r="U212" s="1"/>
  <c r="M213"/>
  <c r="U213" s="1"/>
  <c r="M214"/>
  <c r="U214" s="1"/>
  <c r="M215"/>
  <c r="U215" s="1"/>
  <c r="M216"/>
  <c r="U216" s="1"/>
  <c r="M217"/>
  <c r="U217" s="1"/>
  <c r="M218"/>
  <c r="U218" s="1"/>
  <c r="M219"/>
  <c r="U219" s="1"/>
  <c r="M220"/>
  <c r="U220" s="1"/>
  <c r="M221"/>
  <c r="U221" s="1"/>
  <c r="M222"/>
  <c r="U222" s="1"/>
  <c r="M223"/>
  <c r="U223" s="1"/>
  <c r="M224"/>
  <c r="U224" s="1"/>
  <c r="M225"/>
  <c r="U225" s="1"/>
  <c r="M226"/>
  <c r="U226" s="1"/>
  <c r="M227"/>
  <c r="U227" s="1"/>
  <c r="M228"/>
  <c r="U228" s="1"/>
  <c r="M229"/>
  <c r="U229" s="1"/>
  <c r="M230"/>
  <c r="U230" s="1"/>
  <c r="M231"/>
  <c r="U231" s="1"/>
  <c r="M232"/>
  <c r="U232" s="1"/>
  <c r="M233"/>
  <c r="U233" s="1"/>
  <c r="M234"/>
  <c r="U234" s="1"/>
  <c r="M235"/>
  <c r="U235" s="1"/>
  <c r="M236"/>
  <c r="U236" s="1"/>
  <c r="M237"/>
  <c r="U237" s="1"/>
  <c r="M238"/>
  <c r="U238" s="1"/>
  <c r="M239"/>
  <c r="U239" s="1"/>
  <c r="M240"/>
  <c r="U240" s="1"/>
  <c r="M241"/>
  <c r="U241" s="1"/>
  <c r="M242"/>
  <c r="U242" s="1"/>
  <c r="M243"/>
  <c r="U243" s="1"/>
  <c r="M244"/>
  <c r="U244" s="1"/>
  <c r="M245"/>
  <c r="U245" s="1"/>
  <c r="M246"/>
  <c r="U246" s="1"/>
  <c r="M247"/>
  <c r="U247" s="1"/>
  <c r="M248"/>
  <c r="U248" s="1"/>
  <c r="M249"/>
  <c r="U249" s="1"/>
  <c r="M250"/>
  <c r="U250" s="1"/>
  <c r="M251"/>
  <c r="U251" s="1"/>
  <c r="M252"/>
  <c r="U252" s="1"/>
  <c r="M253"/>
  <c r="U253" s="1"/>
  <c r="M254"/>
  <c r="U254" s="1"/>
  <c r="M255"/>
  <c r="U255" s="1"/>
  <c r="M256"/>
  <c r="U256" s="1"/>
  <c r="M257"/>
  <c r="U257" s="1"/>
  <c r="M258"/>
  <c r="U258" s="1"/>
  <c r="M259"/>
  <c r="U259" s="1"/>
  <c r="M260"/>
  <c r="U260" s="1"/>
  <c r="M261"/>
  <c r="U261" s="1"/>
  <c r="M262"/>
  <c r="U262" s="1"/>
  <c r="M263"/>
  <c r="U263" s="1"/>
  <c r="M264"/>
  <c r="U264" s="1"/>
  <c r="M265"/>
  <c r="U265" s="1"/>
  <c r="M266"/>
  <c r="U266" s="1"/>
  <c r="M267"/>
  <c r="U267" s="1"/>
  <c r="M268"/>
  <c r="U268" s="1"/>
  <c r="M269"/>
  <c r="U269" s="1"/>
  <c r="M270"/>
  <c r="U270" s="1"/>
  <c r="M271"/>
  <c r="U271" s="1"/>
  <c r="M272"/>
  <c r="U272" s="1"/>
  <c r="M273"/>
  <c r="U273" s="1"/>
  <c r="M274"/>
  <c r="U274" s="1"/>
  <c r="M275"/>
  <c r="U275" s="1"/>
  <c r="M276"/>
  <c r="U276" s="1"/>
  <c r="M277"/>
  <c r="U277" s="1"/>
  <c r="M278"/>
  <c r="U278" s="1"/>
  <c r="M279"/>
  <c r="U279" s="1"/>
  <c r="M280"/>
  <c r="U280" s="1"/>
  <c r="M281"/>
  <c r="U281" s="1"/>
  <c r="M282"/>
  <c r="U282" s="1"/>
  <c r="M283"/>
  <c r="U283" s="1"/>
  <c r="M284"/>
  <c r="U284" s="1"/>
  <c r="M285"/>
  <c r="U285" s="1"/>
  <c r="M286"/>
  <c r="U286" s="1"/>
  <c r="M287"/>
  <c r="U287" s="1"/>
  <c r="M288"/>
  <c r="U288" s="1"/>
  <c r="M289"/>
  <c r="U289" s="1"/>
  <c r="M290"/>
  <c r="U290" s="1"/>
  <c r="M291"/>
  <c r="U291" s="1"/>
  <c r="M292"/>
  <c r="U292" s="1"/>
  <c r="M293"/>
  <c r="U293" s="1"/>
  <c r="M294"/>
  <c r="U294" s="1"/>
  <c r="M295"/>
  <c r="U295" s="1"/>
  <c r="M296"/>
  <c r="U296" s="1"/>
  <c r="M297"/>
  <c r="U297" s="1"/>
  <c r="M298"/>
  <c r="U298" s="1"/>
  <c r="M299"/>
  <c r="U299" s="1"/>
  <c r="M300"/>
  <c r="U300" s="1"/>
  <c r="M301"/>
  <c r="U301" s="1"/>
  <c r="M302"/>
  <c r="U302" s="1"/>
  <c r="M303"/>
  <c r="U303" s="1"/>
  <c r="M304"/>
  <c r="U304" s="1"/>
  <c r="M305"/>
  <c r="U305" s="1"/>
  <c r="M306"/>
  <c r="U306" s="1"/>
  <c r="M307"/>
  <c r="U307" s="1"/>
  <c r="M308"/>
  <c r="U308" s="1"/>
  <c r="M309"/>
  <c r="U309" s="1"/>
  <c r="M310"/>
  <c r="U310" s="1"/>
  <c r="M311"/>
  <c r="U311" s="1"/>
  <c r="M312"/>
  <c r="U312" s="1"/>
  <c r="M313"/>
  <c r="U313" s="1"/>
  <c r="M314"/>
  <c r="U314" s="1"/>
  <c r="M315"/>
  <c r="U315" s="1"/>
  <c r="M316"/>
  <c r="U316" s="1"/>
  <c r="M317"/>
  <c r="U317" s="1"/>
  <c r="M318"/>
  <c r="U318" s="1"/>
  <c r="M319"/>
  <c r="U319" s="1"/>
  <c r="M320"/>
  <c r="U320" s="1"/>
  <c r="M321"/>
  <c r="U321" s="1"/>
  <c r="M322"/>
  <c r="U322" s="1"/>
  <c r="M323"/>
  <c r="U323" s="1"/>
  <c r="M324"/>
  <c r="U324" s="1"/>
  <c r="M325"/>
  <c r="U325" s="1"/>
  <c r="M326"/>
  <c r="U326" s="1"/>
  <c r="M327"/>
  <c r="U327" s="1"/>
  <c r="M328"/>
  <c r="U328" s="1"/>
  <c r="M329"/>
  <c r="U329" s="1"/>
  <c r="M330"/>
  <c r="U330" s="1"/>
  <c r="M331"/>
  <c r="U331" s="1"/>
  <c r="M332"/>
  <c r="U332" s="1"/>
  <c r="M333"/>
  <c r="U333" s="1"/>
  <c r="M334"/>
  <c r="U334" s="1"/>
  <c r="M335"/>
  <c r="U335" s="1"/>
  <c r="M336"/>
  <c r="U336" s="1"/>
  <c r="M337"/>
  <c r="U337" s="1"/>
  <c r="M338"/>
  <c r="U338" s="1"/>
  <c r="M339"/>
  <c r="U339" s="1"/>
  <c r="M340"/>
  <c r="U340" s="1"/>
  <c r="M341"/>
  <c r="U341" s="1"/>
  <c r="M342"/>
  <c r="U342" s="1"/>
  <c r="M343"/>
  <c r="U343" s="1"/>
  <c r="M344"/>
  <c r="U344" s="1"/>
  <c r="M345"/>
  <c r="U345" s="1"/>
  <c r="M346"/>
  <c r="U346" s="1"/>
  <c r="M347"/>
  <c r="U347" s="1"/>
  <c r="M348"/>
  <c r="U348" s="1"/>
  <c r="M349"/>
  <c r="U349" s="1"/>
  <c r="M350"/>
  <c r="U350" s="1"/>
  <c r="M351"/>
  <c r="U351" s="1"/>
  <c r="M352"/>
  <c r="U352" s="1"/>
  <c r="M353"/>
  <c r="U353" s="1"/>
  <c r="M354"/>
  <c r="U354" s="1"/>
  <c r="M355"/>
  <c r="U355" s="1"/>
  <c r="M356"/>
  <c r="U356" s="1"/>
  <c r="M357"/>
  <c r="U357" s="1"/>
  <c r="M358"/>
  <c r="U358" s="1"/>
  <c r="M359"/>
  <c r="U359" s="1"/>
  <c r="M360"/>
  <c r="U360" s="1"/>
  <c r="M361"/>
  <c r="U361" s="1"/>
  <c r="M362"/>
  <c r="U362" s="1"/>
  <c r="M363"/>
  <c r="U363" s="1"/>
  <c r="M364"/>
  <c r="U364" s="1"/>
  <c r="M365"/>
  <c r="U365" s="1"/>
  <c r="M366"/>
  <c r="U366" s="1"/>
  <c r="M367"/>
  <c r="U367" s="1"/>
  <c r="M368"/>
  <c r="U368" s="1"/>
  <c r="M369"/>
  <c r="U369" s="1"/>
  <c r="M370"/>
  <c r="U370" s="1"/>
  <c r="M371"/>
  <c r="U371" s="1"/>
  <c r="M372"/>
  <c r="U372" s="1"/>
  <c r="M373"/>
  <c r="U373" s="1"/>
  <c r="M374"/>
  <c r="U374" s="1"/>
  <c r="M375"/>
  <c r="U375" s="1"/>
  <c r="M376"/>
  <c r="U376" s="1"/>
  <c r="M377"/>
  <c r="U377" s="1"/>
  <c r="M378"/>
  <c r="U378" s="1"/>
  <c r="M379"/>
  <c r="U379" s="1"/>
  <c r="M380"/>
  <c r="U380" s="1"/>
  <c r="M381"/>
  <c r="U381" s="1"/>
  <c r="M382"/>
  <c r="U382" s="1"/>
  <c r="M383"/>
  <c r="U383" s="1"/>
  <c r="M384"/>
  <c r="U384" s="1"/>
  <c r="M385"/>
  <c r="U385" s="1"/>
  <c r="M386"/>
  <c r="U386" s="1"/>
  <c r="M387"/>
  <c r="U387" s="1"/>
  <c r="M388"/>
  <c r="U388" s="1"/>
  <c r="M389"/>
  <c r="U389" s="1"/>
  <c r="M390"/>
  <c r="U390" s="1"/>
  <c r="M391"/>
  <c r="U391" s="1"/>
  <c r="M392"/>
  <c r="U392" s="1"/>
  <c r="M393"/>
  <c r="U393" s="1"/>
  <c r="M394"/>
  <c r="U394" s="1"/>
  <c r="M395"/>
  <c r="U395" s="1"/>
  <c r="M396"/>
  <c r="U396" s="1"/>
  <c r="M397"/>
  <c r="U397" s="1"/>
  <c r="M398"/>
  <c r="U398" s="1"/>
  <c r="M399"/>
  <c r="U399" s="1"/>
  <c r="M400"/>
  <c r="U400" s="1"/>
  <c r="M401"/>
  <c r="U401" s="1"/>
  <c r="M402"/>
  <c r="U402" s="1"/>
  <c r="M403"/>
  <c r="U403" s="1"/>
  <c r="M404"/>
  <c r="U404" s="1"/>
  <c r="M405"/>
  <c r="U405" s="1"/>
  <c r="M406"/>
  <c r="U406" s="1"/>
  <c r="M407"/>
  <c r="U407" s="1"/>
  <c r="M408"/>
  <c r="U408" s="1"/>
  <c r="M409"/>
  <c r="U409" s="1"/>
  <c r="M410"/>
  <c r="U410" s="1"/>
  <c r="M411"/>
  <c r="U411" s="1"/>
  <c r="M412"/>
  <c r="U412" s="1"/>
  <c r="M413"/>
  <c r="U413" s="1"/>
  <c r="M414"/>
  <c r="U414" s="1"/>
  <c r="M415"/>
  <c r="U415" s="1"/>
  <c r="M416"/>
  <c r="U416" s="1"/>
  <c r="M417"/>
  <c r="U417" s="1"/>
  <c r="M418"/>
  <c r="U418" s="1"/>
  <c r="M419"/>
  <c r="U419" s="1"/>
  <c r="M420"/>
  <c r="U420" s="1"/>
  <c r="M421"/>
  <c r="U421" s="1"/>
  <c r="M422"/>
  <c r="U422" s="1"/>
  <c r="M423"/>
  <c r="U423" s="1"/>
  <c r="M424"/>
  <c r="U424" s="1"/>
  <c r="M425"/>
  <c r="U425" s="1"/>
  <c r="M426"/>
  <c r="U426" s="1"/>
  <c r="M427"/>
  <c r="U427" s="1"/>
  <c r="M428"/>
  <c r="U428" s="1"/>
  <c r="M429"/>
  <c r="U429" s="1"/>
  <c r="M430"/>
  <c r="U430" s="1"/>
  <c r="M431"/>
  <c r="U431" s="1"/>
  <c r="M432"/>
  <c r="U432" s="1"/>
  <c r="M433"/>
  <c r="U433" s="1"/>
  <c r="M434"/>
  <c r="U434" s="1"/>
  <c r="M435"/>
  <c r="U435" s="1"/>
  <c r="M436"/>
  <c r="U436" s="1"/>
  <c r="M437"/>
  <c r="U437" s="1"/>
  <c r="M438"/>
  <c r="U438" s="1"/>
  <c r="M439"/>
  <c r="U439" s="1"/>
  <c r="M440"/>
  <c r="U440" s="1"/>
  <c r="M441"/>
  <c r="U441" s="1"/>
  <c r="M442"/>
  <c r="U442" s="1"/>
  <c r="M443"/>
  <c r="U443" s="1"/>
  <c r="M444"/>
  <c r="U444" s="1"/>
  <c r="M445"/>
  <c r="U445" s="1"/>
  <c r="M446"/>
  <c r="U446" s="1"/>
  <c r="M447"/>
  <c r="U447" s="1"/>
  <c r="M448"/>
  <c r="U448" s="1"/>
  <c r="M449"/>
  <c r="U449" s="1"/>
  <c r="M450"/>
  <c r="U450" s="1"/>
  <c r="M451"/>
  <c r="U451" s="1"/>
  <c r="M452"/>
  <c r="U452" s="1"/>
  <c r="M453"/>
  <c r="U453" s="1"/>
  <c r="M454"/>
  <c r="U454" s="1"/>
  <c r="M455"/>
  <c r="U455" s="1"/>
  <c r="M456"/>
  <c r="U456" s="1"/>
  <c r="M457"/>
  <c r="U457" s="1"/>
  <c r="M458"/>
  <c r="U458" s="1"/>
  <c r="M459"/>
  <c r="U459" s="1"/>
  <c r="M460"/>
  <c r="U460" s="1"/>
  <c r="M461"/>
  <c r="U461" s="1"/>
  <c r="M462"/>
  <c r="U462" s="1"/>
  <c r="M463"/>
  <c r="U463" s="1"/>
  <c r="M464"/>
  <c r="U464" s="1"/>
  <c r="M465"/>
  <c r="U465" s="1"/>
  <c r="M466"/>
  <c r="U466" s="1"/>
  <c r="M467"/>
  <c r="U467" s="1"/>
  <c r="M468"/>
  <c r="U468" s="1"/>
  <c r="M469"/>
  <c r="U469" s="1"/>
  <c r="M470"/>
  <c r="U470" s="1"/>
  <c r="M471"/>
  <c r="U471" s="1"/>
  <c r="M472"/>
  <c r="U472" s="1"/>
  <c r="M473"/>
  <c r="U473" s="1"/>
  <c r="M474"/>
  <c r="U474" s="1"/>
  <c r="M475"/>
  <c r="U475" s="1"/>
  <c r="M476"/>
  <c r="U476" s="1"/>
  <c r="M477"/>
  <c r="U477" s="1"/>
  <c r="M478"/>
  <c r="U478" s="1"/>
  <c r="M479"/>
  <c r="U479" s="1"/>
  <c r="M480"/>
  <c r="U480" s="1"/>
  <c r="M481"/>
  <c r="U481" s="1"/>
  <c r="M482"/>
  <c r="U482" s="1"/>
  <c r="M483"/>
  <c r="U483" s="1"/>
  <c r="M484"/>
  <c r="U484" s="1"/>
  <c r="M485"/>
  <c r="U485" s="1"/>
  <c r="M486"/>
  <c r="U486" s="1"/>
  <c r="M487"/>
  <c r="U487" s="1"/>
  <c r="M488"/>
  <c r="U488" s="1"/>
  <c r="M489"/>
  <c r="U489" s="1"/>
  <c r="M490"/>
  <c r="U490" s="1"/>
  <c r="M491"/>
  <c r="U491" s="1"/>
  <c r="M492"/>
  <c r="U492" s="1"/>
  <c r="M493"/>
  <c r="U493" s="1"/>
  <c r="M494"/>
  <c r="U494" s="1"/>
  <c r="M495"/>
  <c r="U495" s="1"/>
  <c r="M496"/>
  <c r="U496" s="1"/>
  <c r="M497"/>
  <c r="U497" s="1"/>
  <c r="M498"/>
  <c r="U498" s="1"/>
  <c r="M499"/>
  <c r="U499" s="1"/>
  <c r="M500"/>
  <c r="U500" s="1"/>
  <c r="M501"/>
  <c r="U501" s="1"/>
  <c r="M502"/>
  <c r="U502" s="1"/>
  <c r="M503"/>
  <c r="U503" s="1"/>
  <c r="M504"/>
  <c r="U504" s="1"/>
  <c r="M505"/>
  <c r="U505" s="1"/>
  <c r="M506"/>
  <c r="U506" s="1"/>
  <c r="M507"/>
  <c r="U507" s="1"/>
  <c r="M508"/>
  <c r="U508" s="1"/>
  <c r="M509"/>
  <c r="U509" s="1"/>
  <c r="M510"/>
  <c r="U510" s="1"/>
  <c r="M511"/>
  <c r="U511" s="1"/>
  <c r="M512"/>
  <c r="U512" s="1"/>
  <c r="M513"/>
  <c r="U513" s="1"/>
  <c r="M514"/>
  <c r="U514" s="1"/>
  <c r="M515"/>
  <c r="U515" s="1"/>
  <c r="M516"/>
  <c r="U516" s="1"/>
  <c r="M517"/>
  <c r="U517" s="1"/>
  <c r="M518"/>
  <c r="U518" s="1"/>
  <c r="M519"/>
  <c r="U519" s="1"/>
  <c r="M520"/>
  <c r="U520" s="1"/>
  <c r="M521"/>
  <c r="U521" s="1"/>
  <c r="M522"/>
  <c r="U522" s="1"/>
  <c r="M523"/>
  <c r="U523" s="1"/>
  <c r="M524"/>
  <c r="U524" s="1"/>
  <c r="M525"/>
  <c r="U525" s="1"/>
  <c r="M526"/>
  <c r="U526" s="1"/>
  <c r="M527"/>
  <c r="U527" s="1"/>
  <c r="M528"/>
  <c r="U528" s="1"/>
  <c r="M529"/>
  <c r="U529" s="1"/>
  <c r="M530"/>
  <c r="U530" s="1"/>
  <c r="M531"/>
  <c r="U531" s="1"/>
  <c r="M532"/>
  <c r="U532" s="1"/>
  <c r="M533"/>
  <c r="U533" s="1"/>
  <c r="M534"/>
  <c r="U534" s="1"/>
  <c r="M535"/>
  <c r="U535" s="1"/>
  <c r="M536"/>
  <c r="U536" s="1"/>
  <c r="M537"/>
  <c r="U537" s="1"/>
  <c r="M538"/>
  <c r="U538" s="1"/>
  <c r="M539"/>
  <c r="U539" s="1"/>
  <c r="M540"/>
  <c r="U540" s="1"/>
  <c r="M541"/>
  <c r="U541" s="1"/>
  <c r="M542"/>
  <c r="U542" s="1"/>
  <c r="M543"/>
  <c r="U543" s="1"/>
  <c r="M544"/>
  <c r="U544" s="1"/>
  <c r="M545"/>
  <c r="U545" s="1"/>
  <c r="M546"/>
  <c r="U546" s="1"/>
  <c r="M547"/>
  <c r="U547" s="1"/>
  <c r="M548"/>
  <c r="U548" s="1"/>
  <c r="M549"/>
  <c r="U549" s="1"/>
  <c r="M550"/>
  <c r="U550" s="1"/>
  <c r="M551"/>
  <c r="U551" s="1"/>
  <c r="M552"/>
  <c r="U552" s="1"/>
  <c r="M553"/>
  <c r="U553" s="1"/>
  <c r="M554"/>
  <c r="U554" s="1"/>
  <c r="M555"/>
  <c r="U555" s="1"/>
  <c r="M556"/>
  <c r="U556" s="1"/>
  <c r="M557"/>
  <c r="U557" s="1"/>
  <c r="M558"/>
  <c r="U558" s="1"/>
  <c r="M559"/>
  <c r="U559" s="1"/>
  <c r="M560"/>
  <c r="U560" s="1"/>
  <c r="M561"/>
  <c r="U561" s="1"/>
  <c r="M562"/>
  <c r="U562" s="1"/>
  <c r="M563"/>
  <c r="U563" s="1"/>
  <c r="M564"/>
  <c r="U564" s="1"/>
  <c r="M565"/>
  <c r="U565" s="1"/>
  <c r="M566"/>
  <c r="U566" s="1"/>
  <c r="M567"/>
  <c r="U567" s="1"/>
  <c r="M568"/>
  <c r="U568" s="1"/>
  <c r="M569"/>
  <c r="U569" s="1"/>
  <c r="M570"/>
  <c r="U570" s="1"/>
  <c r="M571"/>
  <c r="U571" s="1"/>
  <c r="M572"/>
  <c r="U572" s="1"/>
  <c r="M573"/>
  <c r="U573" s="1"/>
  <c r="M574"/>
  <c r="U574" s="1"/>
  <c r="M575"/>
  <c r="U575" s="1"/>
  <c r="M576"/>
  <c r="U576" s="1"/>
  <c r="M577"/>
  <c r="U577" s="1"/>
  <c r="M578"/>
  <c r="U578" s="1"/>
  <c r="M579"/>
  <c r="U579" s="1"/>
  <c r="M580"/>
  <c r="U580" s="1"/>
  <c r="M581"/>
  <c r="U581" s="1"/>
  <c r="M582"/>
  <c r="U582" s="1"/>
  <c r="M583"/>
  <c r="U583" s="1"/>
  <c r="M584"/>
  <c r="U584" s="1"/>
  <c r="M585"/>
  <c r="U585" s="1"/>
  <c r="M586"/>
  <c r="U586" s="1"/>
  <c r="M587"/>
  <c r="U587" s="1"/>
  <c r="M588"/>
  <c r="U588" s="1"/>
  <c r="M589"/>
  <c r="U589" s="1"/>
  <c r="M590"/>
  <c r="U590" s="1"/>
  <c r="M591"/>
  <c r="U591" s="1"/>
  <c r="M592"/>
  <c r="U592" s="1"/>
  <c r="M593"/>
  <c r="U593" s="1"/>
  <c r="M594"/>
  <c r="U594" s="1"/>
  <c r="M595"/>
  <c r="U595" s="1"/>
  <c r="M596"/>
  <c r="U596" s="1"/>
  <c r="M597"/>
  <c r="U597" s="1"/>
  <c r="M598"/>
  <c r="U598" s="1"/>
  <c r="M599"/>
  <c r="U599" s="1"/>
  <c r="M600"/>
  <c r="U600" s="1"/>
  <c r="M601"/>
  <c r="U601" s="1"/>
  <c r="M602"/>
  <c r="U602" s="1"/>
  <c r="M603"/>
  <c r="U603" s="1"/>
  <c r="M604"/>
  <c r="U604" s="1"/>
  <c r="M605"/>
  <c r="U605" s="1"/>
  <c r="M606"/>
  <c r="U606" s="1"/>
  <c r="M607"/>
  <c r="U607" s="1"/>
  <c r="M608"/>
  <c r="U608" s="1"/>
  <c r="M609"/>
  <c r="U609" s="1"/>
  <c r="M610"/>
  <c r="U610" s="1"/>
  <c r="M611"/>
  <c r="U611" s="1"/>
  <c r="M612"/>
  <c r="U612" s="1"/>
  <c r="M613"/>
  <c r="U613" s="1"/>
  <c r="M614"/>
  <c r="U614" s="1"/>
  <c r="M615"/>
  <c r="U615" s="1"/>
  <c r="M616"/>
  <c r="U616" s="1"/>
  <c r="M617"/>
  <c r="U617" s="1"/>
  <c r="M618"/>
  <c r="U618" s="1"/>
  <c r="M619"/>
  <c r="U619" s="1"/>
  <c r="M620"/>
  <c r="U620" s="1"/>
  <c r="M621"/>
  <c r="U621" s="1"/>
  <c r="M622"/>
  <c r="U622" s="1"/>
  <c r="M623"/>
  <c r="U623" s="1"/>
  <c r="M624"/>
  <c r="U624" s="1"/>
  <c r="M625"/>
  <c r="U625" s="1"/>
  <c r="M626"/>
  <c r="U626" s="1"/>
  <c r="M627"/>
  <c r="U627" s="1"/>
  <c r="M628"/>
  <c r="U628" s="1"/>
  <c r="M629"/>
  <c r="U629" s="1"/>
  <c r="M630"/>
  <c r="U630" s="1"/>
  <c r="M631"/>
  <c r="U631" s="1"/>
  <c r="M632"/>
  <c r="U632" s="1"/>
  <c r="M633"/>
  <c r="U633" s="1"/>
  <c r="M634"/>
  <c r="U634" s="1"/>
  <c r="M635"/>
  <c r="U635" s="1"/>
  <c r="M2"/>
  <c r="U2" s="1"/>
  <c r="L3"/>
  <c r="T3" s="1"/>
  <c r="L4"/>
  <c r="T4" s="1"/>
  <c r="L5"/>
  <c r="T5" s="1"/>
  <c r="L6"/>
  <c r="T6" s="1"/>
  <c r="L7"/>
  <c r="T7" s="1"/>
  <c r="L8"/>
  <c r="T8" s="1"/>
  <c r="L9"/>
  <c r="T9" s="1"/>
  <c r="L10"/>
  <c r="T10" s="1"/>
  <c r="L11"/>
  <c r="T11" s="1"/>
  <c r="L12"/>
  <c r="T12" s="1"/>
  <c r="L13"/>
  <c r="T13" s="1"/>
  <c r="L14"/>
  <c r="T14" s="1"/>
  <c r="L15"/>
  <c r="T15" s="1"/>
  <c r="L16"/>
  <c r="T16" s="1"/>
  <c r="L17"/>
  <c r="T17" s="1"/>
  <c r="L18"/>
  <c r="T18" s="1"/>
  <c r="L19"/>
  <c r="T19" s="1"/>
  <c r="L20"/>
  <c r="T20" s="1"/>
  <c r="L21"/>
  <c r="T21" s="1"/>
  <c r="L22"/>
  <c r="T22" s="1"/>
  <c r="L23"/>
  <c r="T23" s="1"/>
  <c r="L24"/>
  <c r="T24" s="1"/>
  <c r="L25"/>
  <c r="T25" s="1"/>
  <c r="L26"/>
  <c r="T26" s="1"/>
  <c r="L27"/>
  <c r="T27" s="1"/>
  <c r="L28"/>
  <c r="T28" s="1"/>
  <c r="L29"/>
  <c r="T29" s="1"/>
  <c r="L30"/>
  <c r="T30" s="1"/>
  <c r="L31"/>
  <c r="T31" s="1"/>
  <c r="L32"/>
  <c r="T32" s="1"/>
  <c r="L33"/>
  <c r="T33" s="1"/>
  <c r="L34"/>
  <c r="T34" s="1"/>
  <c r="L35"/>
  <c r="T35" s="1"/>
  <c r="L36"/>
  <c r="T36" s="1"/>
  <c r="L37"/>
  <c r="T37" s="1"/>
  <c r="L38"/>
  <c r="T38" s="1"/>
  <c r="L39"/>
  <c r="T39" s="1"/>
  <c r="L40"/>
  <c r="T40" s="1"/>
  <c r="L41"/>
  <c r="T41" s="1"/>
  <c r="L42"/>
  <c r="T42" s="1"/>
  <c r="L43"/>
  <c r="T43" s="1"/>
  <c r="L44"/>
  <c r="T44" s="1"/>
  <c r="L45"/>
  <c r="T45" s="1"/>
  <c r="L46"/>
  <c r="T46" s="1"/>
  <c r="L47"/>
  <c r="T47" s="1"/>
  <c r="L48"/>
  <c r="T48" s="1"/>
  <c r="L49"/>
  <c r="T49" s="1"/>
  <c r="L50"/>
  <c r="T50" s="1"/>
  <c r="L51"/>
  <c r="T51" s="1"/>
  <c r="L52"/>
  <c r="T52" s="1"/>
  <c r="L53"/>
  <c r="T53" s="1"/>
  <c r="L54"/>
  <c r="T54" s="1"/>
  <c r="L55"/>
  <c r="T55" s="1"/>
  <c r="L56"/>
  <c r="T56" s="1"/>
  <c r="L57"/>
  <c r="T57" s="1"/>
  <c r="L58"/>
  <c r="T58" s="1"/>
  <c r="L59"/>
  <c r="T59" s="1"/>
  <c r="L60"/>
  <c r="T60" s="1"/>
  <c r="L61"/>
  <c r="T61" s="1"/>
  <c r="L62"/>
  <c r="T62" s="1"/>
  <c r="L63"/>
  <c r="T63" s="1"/>
  <c r="L64"/>
  <c r="T64" s="1"/>
  <c r="L65"/>
  <c r="T65" s="1"/>
  <c r="L66"/>
  <c r="T66" s="1"/>
  <c r="L67"/>
  <c r="T67" s="1"/>
  <c r="L68"/>
  <c r="T68" s="1"/>
  <c r="L69"/>
  <c r="T69" s="1"/>
  <c r="L70"/>
  <c r="T70" s="1"/>
  <c r="L71"/>
  <c r="T71" s="1"/>
  <c r="L72"/>
  <c r="T72" s="1"/>
  <c r="L73"/>
  <c r="T73" s="1"/>
  <c r="L74"/>
  <c r="T74" s="1"/>
  <c r="L75"/>
  <c r="T75" s="1"/>
  <c r="L76"/>
  <c r="T76" s="1"/>
  <c r="L77"/>
  <c r="T77" s="1"/>
  <c r="L78"/>
  <c r="T78" s="1"/>
  <c r="L79"/>
  <c r="T79" s="1"/>
  <c r="L80"/>
  <c r="T80" s="1"/>
  <c r="L81"/>
  <c r="T81" s="1"/>
  <c r="L82"/>
  <c r="T82" s="1"/>
  <c r="L83"/>
  <c r="T83" s="1"/>
  <c r="L84"/>
  <c r="T84" s="1"/>
  <c r="L85"/>
  <c r="T85" s="1"/>
  <c r="L86"/>
  <c r="T86" s="1"/>
  <c r="L87"/>
  <c r="T87" s="1"/>
  <c r="L88"/>
  <c r="T88" s="1"/>
  <c r="L89"/>
  <c r="T89" s="1"/>
  <c r="L90"/>
  <c r="T90" s="1"/>
  <c r="L91"/>
  <c r="T91" s="1"/>
  <c r="L92"/>
  <c r="T92" s="1"/>
  <c r="L93"/>
  <c r="T93" s="1"/>
  <c r="L94"/>
  <c r="T94" s="1"/>
  <c r="L95"/>
  <c r="T95" s="1"/>
  <c r="L96"/>
  <c r="T96" s="1"/>
  <c r="L97"/>
  <c r="T97" s="1"/>
  <c r="L98"/>
  <c r="T98" s="1"/>
  <c r="L99"/>
  <c r="T99" s="1"/>
  <c r="L100"/>
  <c r="T100" s="1"/>
  <c r="L101"/>
  <c r="T101" s="1"/>
  <c r="L102"/>
  <c r="T102" s="1"/>
  <c r="L103"/>
  <c r="T103" s="1"/>
  <c r="L104"/>
  <c r="T104" s="1"/>
  <c r="L105"/>
  <c r="T105" s="1"/>
  <c r="L106"/>
  <c r="T106" s="1"/>
  <c r="L107"/>
  <c r="T107" s="1"/>
  <c r="L108"/>
  <c r="T108" s="1"/>
  <c r="L109"/>
  <c r="T109" s="1"/>
  <c r="L110"/>
  <c r="T110" s="1"/>
  <c r="L111"/>
  <c r="T111" s="1"/>
  <c r="L112"/>
  <c r="T112" s="1"/>
  <c r="L113"/>
  <c r="T113" s="1"/>
  <c r="L114"/>
  <c r="T114" s="1"/>
  <c r="L115"/>
  <c r="T115" s="1"/>
  <c r="L116"/>
  <c r="T116" s="1"/>
  <c r="L117"/>
  <c r="T117" s="1"/>
  <c r="L118"/>
  <c r="T118" s="1"/>
  <c r="L119"/>
  <c r="T119" s="1"/>
  <c r="L120"/>
  <c r="T120" s="1"/>
  <c r="L121"/>
  <c r="T121" s="1"/>
  <c r="L122"/>
  <c r="T122" s="1"/>
  <c r="L123"/>
  <c r="T123" s="1"/>
  <c r="L124"/>
  <c r="T124" s="1"/>
  <c r="L125"/>
  <c r="T125" s="1"/>
  <c r="L126"/>
  <c r="T126" s="1"/>
  <c r="L127"/>
  <c r="T127" s="1"/>
  <c r="L128"/>
  <c r="T128" s="1"/>
  <c r="L129"/>
  <c r="T129" s="1"/>
  <c r="L130"/>
  <c r="T130" s="1"/>
  <c r="L131"/>
  <c r="T131" s="1"/>
  <c r="L132"/>
  <c r="T132" s="1"/>
  <c r="L133"/>
  <c r="T133" s="1"/>
  <c r="L134"/>
  <c r="T134" s="1"/>
  <c r="L135"/>
  <c r="T135" s="1"/>
  <c r="L136"/>
  <c r="T136" s="1"/>
  <c r="L137"/>
  <c r="T137" s="1"/>
  <c r="L138"/>
  <c r="T138" s="1"/>
  <c r="L139"/>
  <c r="T139" s="1"/>
  <c r="L140"/>
  <c r="T140" s="1"/>
  <c r="L141"/>
  <c r="T141" s="1"/>
  <c r="L142"/>
  <c r="T142" s="1"/>
  <c r="L143"/>
  <c r="T143" s="1"/>
  <c r="L144"/>
  <c r="T144" s="1"/>
  <c r="L145"/>
  <c r="T145" s="1"/>
  <c r="L146"/>
  <c r="T146" s="1"/>
  <c r="L147"/>
  <c r="T147" s="1"/>
  <c r="L148"/>
  <c r="T148" s="1"/>
  <c r="L149"/>
  <c r="T149" s="1"/>
  <c r="L150"/>
  <c r="T150" s="1"/>
  <c r="L151"/>
  <c r="T151" s="1"/>
  <c r="L152"/>
  <c r="T152" s="1"/>
  <c r="L153"/>
  <c r="T153" s="1"/>
  <c r="L154"/>
  <c r="T154" s="1"/>
  <c r="L155"/>
  <c r="T155" s="1"/>
  <c r="L156"/>
  <c r="T156" s="1"/>
  <c r="L157"/>
  <c r="T157" s="1"/>
  <c r="L158"/>
  <c r="T158" s="1"/>
  <c r="L159"/>
  <c r="T159" s="1"/>
  <c r="L160"/>
  <c r="T160" s="1"/>
  <c r="L161"/>
  <c r="T161" s="1"/>
  <c r="L162"/>
  <c r="T162" s="1"/>
  <c r="L163"/>
  <c r="T163" s="1"/>
  <c r="L164"/>
  <c r="T164" s="1"/>
  <c r="L165"/>
  <c r="T165" s="1"/>
  <c r="L166"/>
  <c r="T166" s="1"/>
  <c r="L167"/>
  <c r="T167" s="1"/>
  <c r="L168"/>
  <c r="T168" s="1"/>
  <c r="L169"/>
  <c r="T169" s="1"/>
  <c r="L170"/>
  <c r="T170" s="1"/>
  <c r="L171"/>
  <c r="T171" s="1"/>
  <c r="L172"/>
  <c r="T172" s="1"/>
  <c r="L173"/>
  <c r="T173" s="1"/>
  <c r="L174"/>
  <c r="T174" s="1"/>
  <c r="L175"/>
  <c r="T175" s="1"/>
  <c r="L176"/>
  <c r="T176" s="1"/>
  <c r="L177"/>
  <c r="T177" s="1"/>
  <c r="L178"/>
  <c r="T178" s="1"/>
  <c r="L179"/>
  <c r="T179" s="1"/>
  <c r="L180"/>
  <c r="T180" s="1"/>
  <c r="L181"/>
  <c r="T181" s="1"/>
  <c r="L182"/>
  <c r="T182" s="1"/>
  <c r="L183"/>
  <c r="T183" s="1"/>
  <c r="L184"/>
  <c r="T184" s="1"/>
  <c r="L185"/>
  <c r="T185" s="1"/>
  <c r="L186"/>
  <c r="T186" s="1"/>
  <c r="L187"/>
  <c r="T187" s="1"/>
  <c r="L188"/>
  <c r="T188" s="1"/>
  <c r="L189"/>
  <c r="T189" s="1"/>
  <c r="L190"/>
  <c r="T190" s="1"/>
  <c r="L191"/>
  <c r="T191" s="1"/>
  <c r="L192"/>
  <c r="T192" s="1"/>
  <c r="L193"/>
  <c r="T193" s="1"/>
  <c r="L194"/>
  <c r="T194" s="1"/>
  <c r="L195"/>
  <c r="T195" s="1"/>
  <c r="L196"/>
  <c r="T196" s="1"/>
  <c r="L197"/>
  <c r="T197" s="1"/>
  <c r="L198"/>
  <c r="T198" s="1"/>
  <c r="L199"/>
  <c r="T199" s="1"/>
  <c r="L200"/>
  <c r="T200" s="1"/>
  <c r="L201"/>
  <c r="T201" s="1"/>
  <c r="L202"/>
  <c r="T202" s="1"/>
  <c r="L203"/>
  <c r="T203" s="1"/>
  <c r="L204"/>
  <c r="T204" s="1"/>
  <c r="L205"/>
  <c r="T205" s="1"/>
  <c r="L206"/>
  <c r="T206" s="1"/>
  <c r="L207"/>
  <c r="T207" s="1"/>
  <c r="L208"/>
  <c r="T208" s="1"/>
  <c r="L209"/>
  <c r="T209" s="1"/>
  <c r="L210"/>
  <c r="T210" s="1"/>
  <c r="L211"/>
  <c r="T211" s="1"/>
  <c r="L212"/>
  <c r="T212" s="1"/>
  <c r="L213"/>
  <c r="T213" s="1"/>
  <c r="L214"/>
  <c r="T214" s="1"/>
  <c r="L215"/>
  <c r="T215" s="1"/>
  <c r="L216"/>
  <c r="T216" s="1"/>
  <c r="L217"/>
  <c r="T217" s="1"/>
  <c r="L218"/>
  <c r="T218" s="1"/>
  <c r="L219"/>
  <c r="T219" s="1"/>
  <c r="L220"/>
  <c r="T220" s="1"/>
  <c r="L221"/>
  <c r="T221" s="1"/>
  <c r="L222"/>
  <c r="T222" s="1"/>
  <c r="L223"/>
  <c r="T223" s="1"/>
  <c r="L224"/>
  <c r="T224" s="1"/>
  <c r="L225"/>
  <c r="T225" s="1"/>
  <c r="L226"/>
  <c r="T226" s="1"/>
  <c r="L227"/>
  <c r="T227" s="1"/>
  <c r="L228"/>
  <c r="T228" s="1"/>
  <c r="L229"/>
  <c r="T229" s="1"/>
  <c r="L230"/>
  <c r="T230" s="1"/>
  <c r="L231"/>
  <c r="T231" s="1"/>
  <c r="L232"/>
  <c r="T232" s="1"/>
  <c r="L233"/>
  <c r="T233" s="1"/>
  <c r="L234"/>
  <c r="T234" s="1"/>
  <c r="L235"/>
  <c r="T235" s="1"/>
  <c r="L236"/>
  <c r="T236" s="1"/>
  <c r="L237"/>
  <c r="T237" s="1"/>
  <c r="L238"/>
  <c r="T238" s="1"/>
  <c r="L239"/>
  <c r="T239" s="1"/>
  <c r="L240"/>
  <c r="T240" s="1"/>
  <c r="L241"/>
  <c r="T241" s="1"/>
  <c r="L242"/>
  <c r="T242" s="1"/>
  <c r="L243"/>
  <c r="T243" s="1"/>
  <c r="L244"/>
  <c r="T244" s="1"/>
  <c r="L245"/>
  <c r="T245" s="1"/>
  <c r="L246"/>
  <c r="T246" s="1"/>
  <c r="L247"/>
  <c r="T247" s="1"/>
  <c r="L248"/>
  <c r="T248" s="1"/>
  <c r="L249"/>
  <c r="T249" s="1"/>
  <c r="L250"/>
  <c r="T250" s="1"/>
  <c r="L251"/>
  <c r="T251" s="1"/>
  <c r="L252"/>
  <c r="T252" s="1"/>
  <c r="L253"/>
  <c r="T253" s="1"/>
  <c r="L254"/>
  <c r="T254" s="1"/>
  <c r="L255"/>
  <c r="T255" s="1"/>
  <c r="L256"/>
  <c r="T256" s="1"/>
  <c r="L257"/>
  <c r="T257" s="1"/>
  <c r="L258"/>
  <c r="T258" s="1"/>
  <c r="L259"/>
  <c r="T259" s="1"/>
  <c r="L260"/>
  <c r="T260" s="1"/>
  <c r="L261"/>
  <c r="T261" s="1"/>
  <c r="L262"/>
  <c r="T262" s="1"/>
  <c r="L263"/>
  <c r="T263" s="1"/>
  <c r="L264"/>
  <c r="T264" s="1"/>
  <c r="L265"/>
  <c r="T265" s="1"/>
  <c r="L266"/>
  <c r="T266" s="1"/>
  <c r="L267"/>
  <c r="T267" s="1"/>
  <c r="L268"/>
  <c r="T268" s="1"/>
  <c r="L269"/>
  <c r="T269" s="1"/>
  <c r="L270"/>
  <c r="T270" s="1"/>
  <c r="L271"/>
  <c r="T271" s="1"/>
  <c r="L272"/>
  <c r="T272" s="1"/>
  <c r="L273"/>
  <c r="T273" s="1"/>
  <c r="L274"/>
  <c r="T274" s="1"/>
  <c r="L275"/>
  <c r="T275" s="1"/>
  <c r="L276"/>
  <c r="T276" s="1"/>
  <c r="L277"/>
  <c r="T277" s="1"/>
  <c r="L278"/>
  <c r="T278" s="1"/>
  <c r="L279"/>
  <c r="T279" s="1"/>
  <c r="L280"/>
  <c r="T280" s="1"/>
  <c r="L281"/>
  <c r="T281" s="1"/>
  <c r="L282"/>
  <c r="T282" s="1"/>
  <c r="L283"/>
  <c r="T283" s="1"/>
  <c r="L284"/>
  <c r="T284" s="1"/>
  <c r="L285"/>
  <c r="T285" s="1"/>
  <c r="L286"/>
  <c r="T286" s="1"/>
  <c r="L287"/>
  <c r="T287" s="1"/>
  <c r="L288"/>
  <c r="T288" s="1"/>
  <c r="L289"/>
  <c r="T289" s="1"/>
  <c r="L290"/>
  <c r="T290" s="1"/>
  <c r="L291"/>
  <c r="T291" s="1"/>
  <c r="L292"/>
  <c r="T292" s="1"/>
  <c r="L293"/>
  <c r="T293" s="1"/>
  <c r="L294"/>
  <c r="T294" s="1"/>
  <c r="L295"/>
  <c r="T295" s="1"/>
  <c r="L296"/>
  <c r="T296" s="1"/>
  <c r="L297"/>
  <c r="T297" s="1"/>
  <c r="L298"/>
  <c r="T298" s="1"/>
  <c r="L299"/>
  <c r="T299" s="1"/>
  <c r="L300"/>
  <c r="T300" s="1"/>
  <c r="L301"/>
  <c r="T301" s="1"/>
  <c r="L302"/>
  <c r="T302" s="1"/>
  <c r="L303"/>
  <c r="T303" s="1"/>
  <c r="L304"/>
  <c r="T304" s="1"/>
  <c r="L305"/>
  <c r="T305" s="1"/>
  <c r="L306"/>
  <c r="T306" s="1"/>
  <c r="L307"/>
  <c r="T307" s="1"/>
  <c r="L308"/>
  <c r="T308" s="1"/>
  <c r="L309"/>
  <c r="T309" s="1"/>
  <c r="L310"/>
  <c r="T310" s="1"/>
  <c r="L311"/>
  <c r="T311" s="1"/>
  <c r="L312"/>
  <c r="T312" s="1"/>
  <c r="L313"/>
  <c r="T313" s="1"/>
  <c r="L314"/>
  <c r="T314" s="1"/>
  <c r="L315"/>
  <c r="T315" s="1"/>
  <c r="L316"/>
  <c r="T316" s="1"/>
  <c r="L317"/>
  <c r="T317" s="1"/>
  <c r="L318"/>
  <c r="T318" s="1"/>
  <c r="L319"/>
  <c r="T319" s="1"/>
  <c r="L320"/>
  <c r="T320" s="1"/>
  <c r="L321"/>
  <c r="T321" s="1"/>
  <c r="L322"/>
  <c r="T322" s="1"/>
  <c r="L323"/>
  <c r="T323" s="1"/>
  <c r="L324"/>
  <c r="T324" s="1"/>
  <c r="L325"/>
  <c r="T325" s="1"/>
  <c r="L326"/>
  <c r="T326" s="1"/>
  <c r="L327"/>
  <c r="T327" s="1"/>
  <c r="L328"/>
  <c r="T328" s="1"/>
  <c r="L329"/>
  <c r="T329" s="1"/>
  <c r="L330"/>
  <c r="T330" s="1"/>
  <c r="L331"/>
  <c r="T331" s="1"/>
  <c r="L332"/>
  <c r="T332" s="1"/>
  <c r="L333"/>
  <c r="T333" s="1"/>
  <c r="L334"/>
  <c r="T334" s="1"/>
  <c r="L335"/>
  <c r="T335" s="1"/>
  <c r="L336"/>
  <c r="T336" s="1"/>
  <c r="L337"/>
  <c r="T337" s="1"/>
  <c r="L338"/>
  <c r="T338" s="1"/>
  <c r="L339"/>
  <c r="T339" s="1"/>
  <c r="L340"/>
  <c r="T340" s="1"/>
  <c r="L341"/>
  <c r="T341" s="1"/>
  <c r="L342"/>
  <c r="T342" s="1"/>
  <c r="L343"/>
  <c r="T343" s="1"/>
  <c r="L344"/>
  <c r="T344" s="1"/>
  <c r="L345"/>
  <c r="T345" s="1"/>
  <c r="L346"/>
  <c r="T346" s="1"/>
  <c r="L347"/>
  <c r="T347" s="1"/>
  <c r="L348"/>
  <c r="T348" s="1"/>
  <c r="L349"/>
  <c r="T349" s="1"/>
  <c r="L350"/>
  <c r="T350" s="1"/>
  <c r="L351"/>
  <c r="T351" s="1"/>
  <c r="L352"/>
  <c r="T352" s="1"/>
  <c r="L353"/>
  <c r="T353" s="1"/>
  <c r="L354"/>
  <c r="T354" s="1"/>
  <c r="L355"/>
  <c r="T355" s="1"/>
  <c r="L356"/>
  <c r="T356" s="1"/>
  <c r="L357"/>
  <c r="T357" s="1"/>
  <c r="L358"/>
  <c r="T358" s="1"/>
  <c r="L359"/>
  <c r="T359" s="1"/>
  <c r="L360"/>
  <c r="T360" s="1"/>
  <c r="L361"/>
  <c r="T361" s="1"/>
  <c r="L362"/>
  <c r="T362" s="1"/>
  <c r="L363"/>
  <c r="T363" s="1"/>
  <c r="L364"/>
  <c r="T364" s="1"/>
  <c r="L365"/>
  <c r="T365" s="1"/>
  <c r="L366"/>
  <c r="T366" s="1"/>
  <c r="L367"/>
  <c r="T367" s="1"/>
  <c r="L368"/>
  <c r="T368" s="1"/>
  <c r="L369"/>
  <c r="T369" s="1"/>
  <c r="L370"/>
  <c r="T370" s="1"/>
  <c r="L371"/>
  <c r="T371" s="1"/>
  <c r="L372"/>
  <c r="T372" s="1"/>
  <c r="L373"/>
  <c r="T373" s="1"/>
  <c r="L374"/>
  <c r="T374" s="1"/>
  <c r="L375"/>
  <c r="T375" s="1"/>
  <c r="L376"/>
  <c r="T376" s="1"/>
  <c r="L377"/>
  <c r="T377" s="1"/>
  <c r="L378"/>
  <c r="T378" s="1"/>
  <c r="L379"/>
  <c r="T379" s="1"/>
  <c r="L380"/>
  <c r="T380" s="1"/>
  <c r="L381"/>
  <c r="T381" s="1"/>
  <c r="L382"/>
  <c r="T382" s="1"/>
  <c r="L383"/>
  <c r="T383" s="1"/>
  <c r="L384"/>
  <c r="T384" s="1"/>
  <c r="L385"/>
  <c r="T385" s="1"/>
  <c r="L386"/>
  <c r="T386" s="1"/>
  <c r="L387"/>
  <c r="T387" s="1"/>
  <c r="L388"/>
  <c r="T388" s="1"/>
  <c r="L389"/>
  <c r="T389" s="1"/>
  <c r="L390"/>
  <c r="T390" s="1"/>
  <c r="L391"/>
  <c r="T391" s="1"/>
  <c r="L392"/>
  <c r="T392" s="1"/>
  <c r="L393"/>
  <c r="T393" s="1"/>
  <c r="L394"/>
  <c r="T394" s="1"/>
  <c r="L395"/>
  <c r="T395" s="1"/>
  <c r="L396"/>
  <c r="T396" s="1"/>
  <c r="L397"/>
  <c r="T397" s="1"/>
  <c r="L398"/>
  <c r="T398" s="1"/>
  <c r="L399"/>
  <c r="T399" s="1"/>
  <c r="L400"/>
  <c r="T400" s="1"/>
  <c r="L401"/>
  <c r="T401" s="1"/>
  <c r="L402"/>
  <c r="T402" s="1"/>
  <c r="L403"/>
  <c r="T403" s="1"/>
  <c r="L404"/>
  <c r="T404" s="1"/>
  <c r="L405"/>
  <c r="T405" s="1"/>
  <c r="L406"/>
  <c r="T406" s="1"/>
  <c r="L407"/>
  <c r="T407" s="1"/>
  <c r="L408"/>
  <c r="T408" s="1"/>
  <c r="L409"/>
  <c r="T409" s="1"/>
  <c r="L410"/>
  <c r="T410" s="1"/>
  <c r="L411"/>
  <c r="T411" s="1"/>
  <c r="L412"/>
  <c r="T412" s="1"/>
  <c r="L413"/>
  <c r="T413" s="1"/>
  <c r="L414"/>
  <c r="T414" s="1"/>
  <c r="L415"/>
  <c r="T415" s="1"/>
  <c r="L416"/>
  <c r="T416" s="1"/>
  <c r="L417"/>
  <c r="T417" s="1"/>
  <c r="L418"/>
  <c r="T418" s="1"/>
  <c r="L419"/>
  <c r="T419" s="1"/>
  <c r="L420"/>
  <c r="T420" s="1"/>
  <c r="L421"/>
  <c r="T421" s="1"/>
  <c r="L422"/>
  <c r="T422" s="1"/>
  <c r="L423"/>
  <c r="T423" s="1"/>
  <c r="L424"/>
  <c r="T424" s="1"/>
  <c r="L425"/>
  <c r="T425" s="1"/>
  <c r="L426"/>
  <c r="T426" s="1"/>
  <c r="L427"/>
  <c r="T427" s="1"/>
  <c r="L428"/>
  <c r="T428" s="1"/>
  <c r="L429"/>
  <c r="T429" s="1"/>
  <c r="L430"/>
  <c r="T430" s="1"/>
  <c r="L431"/>
  <c r="T431" s="1"/>
  <c r="L432"/>
  <c r="T432" s="1"/>
  <c r="L433"/>
  <c r="T433" s="1"/>
  <c r="L434"/>
  <c r="T434" s="1"/>
  <c r="L435"/>
  <c r="T435" s="1"/>
  <c r="L436"/>
  <c r="T436" s="1"/>
  <c r="L437"/>
  <c r="T437" s="1"/>
  <c r="L438"/>
  <c r="T438" s="1"/>
  <c r="L439"/>
  <c r="T439" s="1"/>
  <c r="L440"/>
  <c r="T440" s="1"/>
  <c r="L441"/>
  <c r="T441" s="1"/>
  <c r="L442"/>
  <c r="T442" s="1"/>
  <c r="L443"/>
  <c r="T443" s="1"/>
  <c r="L444"/>
  <c r="T444" s="1"/>
  <c r="L445"/>
  <c r="T445" s="1"/>
  <c r="L446"/>
  <c r="T446" s="1"/>
  <c r="L447"/>
  <c r="T447" s="1"/>
  <c r="L448"/>
  <c r="T448" s="1"/>
  <c r="L449"/>
  <c r="T449" s="1"/>
  <c r="L450"/>
  <c r="T450" s="1"/>
  <c r="L451"/>
  <c r="T451" s="1"/>
  <c r="L452"/>
  <c r="T452" s="1"/>
  <c r="L453"/>
  <c r="T453" s="1"/>
  <c r="L454"/>
  <c r="T454" s="1"/>
  <c r="L455"/>
  <c r="T455" s="1"/>
  <c r="L456"/>
  <c r="T456" s="1"/>
  <c r="L457"/>
  <c r="T457" s="1"/>
  <c r="L458"/>
  <c r="T458" s="1"/>
  <c r="L459"/>
  <c r="T459" s="1"/>
  <c r="L460"/>
  <c r="T460" s="1"/>
  <c r="L461"/>
  <c r="T461" s="1"/>
  <c r="L462"/>
  <c r="T462" s="1"/>
  <c r="L463"/>
  <c r="T463" s="1"/>
  <c r="L464"/>
  <c r="T464" s="1"/>
  <c r="L465"/>
  <c r="T465" s="1"/>
  <c r="L466"/>
  <c r="T466" s="1"/>
  <c r="L467"/>
  <c r="T467" s="1"/>
  <c r="L468"/>
  <c r="T468" s="1"/>
  <c r="L469"/>
  <c r="T469" s="1"/>
  <c r="L470"/>
  <c r="T470" s="1"/>
  <c r="L471"/>
  <c r="T471" s="1"/>
  <c r="L472"/>
  <c r="T472" s="1"/>
  <c r="L473"/>
  <c r="T473" s="1"/>
  <c r="L474"/>
  <c r="T474" s="1"/>
  <c r="L475"/>
  <c r="T475" s="1"/>
  <c r="L476"/>
  <c r="T476" s="1"/>
  <c r="L477"/>
  <c r="T477" s="1"/>
  <c r="L478"/>
  <c r="T478" s="1"/>
  <c r="L479"/>
  <c r="T479" s="1"/>
  <c r="L480"/>
  <c r="T480" s="1"/>
  <c r="L481"/>
  <c r="T481" s="1"/>
  <c r="L482"/>
  <c r="T482" s="1"/>
  <c r="L483"/>
  <c r="T483" s="1"/>
  <c r="L484"/>
  <c r="T484" s="1"/>
  <c r="L485"/>
  <c r="T485" s="1"/>
  <c r="L486"/>
  <c r="T486" s="1"/>
  <c r="L487"/>
  <c r="T487" s="1"/>
  <c r="L488"/>
  <c r="T488" s="1"/>
  <c r="L489"/>
  <c r="T489" s="1"/>
  <c r="L490"/>
  <c r="T490" s="1"/>
  <c r="L491"/>
  <c r="T491" s="1"/>
  <c r="L492"/>
  <c r="T492" s="1"/>
  <c r="L493"/>
  <c r="T493" s="1"/>
  <c r="L494"/>
  <c r="T494" s="1"/>
  <c r="L495"/>
  <c r="T495" s="1"/>
  <c r="L496"/>
  <c r="T496" s="1"/>
  <c r="L497"/>
  <c r="T497" s="1"/>
  <c r="L498"/>
  <c r="T498" s="1"/>
  <c r="L499"/>
  <c r="T499" s="1"/>
  <c r="L500"/>
  <c r="T500" s="1"/>
  <c r="L501"/>
  <c r="T501" s="1"/>
  <c r="L502"/>
  <c r="T502" s="1"/>
  <c r="L503"/>
  <c r="T503" s="1"/>
  <c r="L504"/>
  <c r="T504" s="1"/>
  <c r="L505"/>
  <c r="T505" s="1"/>
  <c r="L506"/>
  <c r="T506" s="1"/>
  <c r="L507"/>
  <c r="T507" s="1"/>
  <c r="L508"/>
  <c r="T508" s="1"/>
  <c r="L509"/>
  <c r="T509" s="1"/>
  <c r="L510"/>
  <c r="T510" s="1"/>
  <c r="L511"/>
  <c r="T511" s="1"/>
  <c r="L512"/>
  <c r="T512" s="1"/>
  <c r="L513"/>
  <c r="T513" s="1"/>
  <c r="L514"/>
  <c r="T514" s="1"/>
  <c r="L515"/>
  <c r="T515" s="1"/>
  <c r="L516"/>
  <c r="T516" s="1"/>
  <c r="L517"/>
  <c r="T517" s="1"/>
  <c r="L518"/>
  <c r="T518" s="1"/>
  <c r="L519"/>
  <c r="T519" s="1"/>
  <c r="L520"/>
  <c r="T520" s="1"/>
  <c r="L521"/>
  <c r="T521" s="1"/>
  <c r="L522"/>
  <c r="T522" s="1"/>
  <c r="L523"/>
  <c r="T523" s="1"/>
  <c r="L524"/>
  <c r="T524" s="1"/>
  <c r="L525"/>
  <c r="T525" s="1"/>
  <c r="L526"/>
  <c r="T526" s="1"/>
  <c r="L527"/>
  <c r="T527" s="1"/>
  <c r="L528"/>
  <c r="T528" s="1"/>
  <c r="L529"/>
  <c r="T529" s="1"/>
  <c r="L530"/>
  <c r="T530" s="1"/>
  <c r="L531"/>
  <c r="T531" s="1"/>
  <c r="L532"/>
  <c r="T532" s="1"/>
  <c r="L533"/>
  <c r="T533" s="1"/>
  <c r="L534"/>
  <c r="T534" s="1"/>
  <c r="L535"/>
  <c r="T535" s="1"/>
  <c r="L536"/>
  <c r="T536" s="1"/>
  <c r="L537"/>
  <c r="T537" s="1"/>
  <c r="L538"/>
  <c r="T538" s="1"/>
  <c r="L539"/>
  <c r="T539" s="1"/>
  <c r="L540"/>
  <c r="T540" s="1"/>
  <c r="L541"/>
  <c r="T541" s="1"/>
  <c r="L542"/>
  <c r="T542" s="1"/>
  <c r="L543"/>
  <c r="T543" s="1"/>
  <c r="L544"/>
  <c r="T544" s="1"/>
  <c r="L545"/>
  <c r="T545" s="1"/>
  <c r="L546"/>
  <c r="T546" s="1"/>
  <c r="L547"/>
  <c r="T547" s="1"/>
  <c r="L548"/>
  <c r="T548" s="1"/>
  <c r="L549"/>
  <c r="T549" s="1"/>
  <c r="L550"/>
  <c r="T550" s="1"/>
  <c r="L551"/>
  <c r="T551" s="1"/>
  <c r="L552"/>
  <c r="T552" s="1"/>
  <c r="L553"/>
  <c r="T553" s="1"/>
  <c r="L554"/>
  <c r="T554" s="1"/>
  <c r="L555"/>
  <c r="T555" s="1"/>
  <c r="L556"/>
  <c r="T556" s="1"/>
  <c r="L557"/>
  <c r="T557" s="1"/>
  <c r="L558"/>
  <c r="T558" s="1"/>
  <c r="L559"/>
  <c r="T559" s="1"/>
  <c r="L560"/>
  <c r="T560" s="1"/>
  <c r="L561"/>
  <c r="T561" s="1"/>
  <c r="L562"/>
  <c r="T562" s="1"/>
  <c r="L563"/>
  <c r="T563" s="1"/>
  <c r="L564"/>
  <c r="T564" s="1"/>
  <c r="L565"/>
  <c r="T565" s="1"/>
  <c r="L566"/>
  <c r="T566" s="1"/>
  <c r="L567"/>
  <c r="T567" s="1"/>
  <c r="L568"/>
  <c r="T568" s="1"/>
  <c r="L569"/>
  <c r="T569" s="1"/>
  <c r="L570"/>
  <c r="T570" s="1"/>
  <c r="L571"/>
  <c r="T571" s="1"/>
  <c r="L572"/>
  <c r="T572" s="1"/>
  <c r="L573"/>
  <c r="T573" s="1"/>
  <c r="L574"/>
  <c r="T574" s="1"/>
  <c r="L575"/>
  <c r="T575" s="1"/>
  <c r="L576"/>
  <c r="T576" s="1"/>
  <c r="L577"/>
  <c r="T577" s="1"/>
  <c r="L578"/>
  <c r="T578" s="1"/>
  <c r="L579"/>
  <c r="T579" s="1"/>
  <c r="L580"/>
  <c r="T580" s="1"/>
  <c r="L581"/>
  <c r="T581" s="1"/>
  <c r="L582"/>
  <c r="T582" s="1"/>
  <c r="L583"/>
  <c r="T583" s="1"/>
  <c r="L584"/>
  <c r="T584" s="1"/>
  <c r="L585"/>
  <c r="T585" s="1"/>
  <c r="L586"/>
  <c r="T586" s="1"/>
  <c r="L587"/>
  <c r="T587" s="1"/>
  <c r="L588"/>
  <c r="T588" s="1"/>
  <c r="L589"/>
  <c r="T589" s="1"/>
  <c r="L590"/>
  <c r="T590" s="1"/>
  <c r="L591"/>
  <c r="T591" s="1"/>
  <c r="L592"/>
  <c r="T592" s="1"/>
  <c r="L593"/>
  <c r="T593" s="1"/>
  <c r="L594"/>
  <c r="T594" s="1"/>
  <c r="L595"/>
  <c r="T595" s="1"/>
  <c r="L596"/>
  <c r="T596" s="1"/>
  <c r="L597"/>
  <c r="T597" s="1"/>
  <c r="L598"/>
  <c r="T598" s="1"/>
  <c r="L599"/>
  <c r="T599" s="1"/>
  <c r="L600"/>
  <c r="T600" s="1"/>
  <c r="L601"/>
  <c r="T601" s="1"/>
  <c r="L602"/>
  <c r="T602" s="1"/>
  <c r="L603"/>
  <c r="T603" s="1"/>
  <c r="L604"/>
  <c r="T604" s="1"/>
  <c r="L605"/>
  <c r="T605" s="1"/>
  <c r="L606"/>
  <c r="T606" s="1"/>
  <c r="L607"/>
  <c r="T607" s="1"/>
  <c r="L608"/>
  <c r="T608" s="1"/>
  <c r="L609"/>
  <c r="T609" s="1"/>
  <c r="L610"/>
  <c r="T610" s="1"/>
  <c r="L611"/>
  <c r="T611" s="1"/>
  <c r="L612"/>
  <c r="T612" s="1"/>
  <c r="L613"/>
  <c r="T613" s="1"/>
  <c r="L614"/>
  <c r="T614" s="1"/>
  <c r="L615"/>
  <c r="T615" s="1"/>
  <c r="L616"/>
  <c r="T616" s="1"/>
  <c r="L617"/>
  <c r="T617" s="1"/>
  <c r="L618"/>
  <c r="T618" s="1"/>
  <c r="L619"/>
  <c r="T619" s="1"/>
  <c r="L620"/>
  <c r="T620" s="1"/>
  <c r="L621"/>
  <c r="T621" s="1"/>
  <c r="L622"/>
  <c r="T622" s="1"/>
  <c r="L623"/>
  <c r="T623" s="1"/>
  <c r="L624"/>
  <c r="T624" s="1"/>
  <c r="L625"/>
  <c r="T625" s="1"/>
  <c r="L626"/>
  <c r="T626" s="1"/>
  <c r="L627"/>
  <c r="T627" s="1"/>
  <c r="L628"/>
  <c r="T628" s="1"/>
  <c r="L629"/>
  <c r="T629" s="1"/>
  <c r="L630"/>
  <c r="T630" s="1"/>
  <c r="L631"/>
  <c r="T631" s="1"/>
  <c r="L632"/>
  <c r="T632" s="1"/>
  <c r="L633"/>
  <c r="T633" s="1"/>
  <c r="L634"/>
  <c r="T634" s="1"/>
  <c r="L635"/>
  <c r="T635" s="1"/>
  <c r="L2"/>
  <c r="T2" s="1"/>
  <c r="K3"/>
  <c r="S3" s="1"/>
  <c r="K4"/>
  <c r="S4" s="1"/>
  <c r="K5"/>
  <c r="S5" s="1"/>
  <c r="K6"/>
  <c r="S6" s="1"/>
  <c r="K7"/>
  <c r="S7" s="1"/>
  <c r="K8"/>
  <c r="S8" s="1"/>
  <c r="K9"/>
  <c r="S9" s="1"/>
  <c r="K10"/>
  <c r="S10" s="1"/>
  <c r="K11"/>
  <c r="S11" s="1"/>
  <c r="K12"/>
  <c r="S12" s="1"/>
  <c r="K13"/>
  <c r="S13" s="1"/>
  <c r="K14"/>
  <c r="S14" s="1"/>
  <c r="K15"/>
  <c r="S15" s="1"/>
  <c r="K16"/>
  <c r="S16" s="1"/>
  <c r="K17"/>
  <c r="S17" s="1"/>
  <c r="K18"/>
  <c r="S18" s="1"/>
  <c r="K19"/>
  <c r="S19" s="1"/>
  <c r="K20"/>
  <c r="S20" s="1"/>
  <c r="K21"/>
  <c r="S21" s="1"/>
  <c r="K22"/>
  <c r="S22" s="1"/>
  <c r="K23"/>
  <c r="S23" s="1"/>
  <c r="K24"/>
  <c r="S24" s="1"/>
  <c r="K25"/>
  <c r="S25" s="1"/>
  <c r="K26"/>
  <c r="S26" s="1"/>
  <c r="K27"/>
  <c r="S27" s="1"/>
  <c r="K28"/>
  <c r="S28" s="1"/>
  <c r="K29"/>
  <c r="S29" s="1"/>
  <c r="K30"/>
  <c r="S30" s="1"/>
  <c r="K31"/>
  <c r="S31" s="1"/>
  <c r="K32"/>
  <c r="S32" s="1"/>
  <c r="K33"/>
  <c r="S33" s="1"/>
  <c r="K34"/>
  <c r="S34" s="1"/>
  <c r="K35"/>
  <c r="S35" s="1"/>
  <c r="K36"/>
  <c r="S36" s="1"/>
  <c r="K37"/>
  <c r="S37" s="1"/>
  <c r="K38"/>
  <c r="S38" s="1"/>
  <c r="K39"/>
  <c r="S39" s="1"/>
  <c r="K40"/>
  <c r="S40" s="1"/>
  <c r="K41"/>
  <c r="S41" s="1"/>
  <c r="K42"/>
  <c r="S42" s="1"/>
  <c r="K43"/>
  <c r="S43" s="1"/>
  <c r="K44"/>
  <c r="S44" s="1"/>
  <c r="K45"/>
  <c r="S45" s="1"/>
  <c r="K46"/>
  <c r="S46" s="1"/>
  <c r="K47"/>
  <c r="S47" s="1"/>
  <c r="K48"/>
  <c r="S48" s="1"/>
  <c r="K49"/>
  <c r="S49" s="1"/>
  <c r="K50"/>
  <c r="S50" s="1"/>
  <c r="K51"/>
  <c r="S51" s="1"/>
  <c r="K52"/>
  <c r="S52" s="1"/>
  <c r="K53"/>
  <c r="S53" s="1"/>
  <c r="K54"/>
  <c r="S54" s="1"/>
  <c r="K55"/>
  <c r="S55" s="1"/>
  <c r="K56"/>
  <c r="S56" s="1"/>
  <c r="K57"/>
  <c r="S57" s="1"/>
  <c r="K58"/>
  <c r="S58" s="1"/>
  <c r="K59"/>
  <c r="S59" s="1"/>
  <c r="K60"/>
  <c r="S60" s="1"/>
  <c r="K61"/>
  <c r="S61" s="1"/>
  <c r="K62"/>
  <c r="S62" s="1"/>
  <c r="K63"/>
  <c r="S63" s="1"/>
  <c r="K64"/>
  <c r="S64" s="1"/>
  <c r="K65"/>
  <c r="S65" s="1"/>
  <c r="K66"/>
  <c r="S66" s="1"/>
  <c r="K67"/>
  <c r="S67" s="1"/>
  <c r="K68"/>
  <c r="S68" s="1"/>
  <c r="K69"/>
  <c r="S69" s="1"/>
  <c r="K70"/>
  <c r="S70" s="1"/>
  <c r="K71"/>
  <c r="S71" s="1"/>
  <c r="K72"/>
  <c r="S72" s="1"/>
  <c r="K73"/>
  <c r="S73" s="1"/>
  <c r="K74"/>
  <c r="S74" s="1"/>
  <c r="K75"/>
  <c r="S75" s="1"/>
  <c r="K76"/>
  <c r="S76" s="1"/>
  <c r="K77"/>
  <c r="S77" s="1"/>
  <c r="K78"/>
  <c r="S78" s="1"/>
  <c r="K79"/>
  <c r="S79" s="1"/>
  <c r="K80"/>
  <c r="S80" s="1"/>
  <c r="K81"/>
  <c r="S81" s="1"/>
  <c r="K82"/>
  <c r="S82" s="1"/>
  <c r="K83"/>
  <c r="S83" s="1"/>
  <c r="K84"/>
  <c r="S84" s="1"/>
  <c r="K85"/>
  <c r="S85" s="1"/>
  <c r="K86"/>
  <c r="S86" s="1"/>
  <c r="K87"/>
  <c r="S87" s="1"/>
  <c r="K88"/>
  <c r="S88" s="1"/>
  <c r="K89"/>
  <c r="S89" s="1"/>
  <c r="K90"/>
  <c r="S90" s="1"/>
  <c r="K91"/>
  <c r="S91" s="1"/>
  <c r="K92"/>
  <c r="S92" s="1"/>
  <c r="K93"/>
  <c r="S93" s="1"/>
  <c r="K94"/>
  <c r="S94" s="1"/>
  <c r="K95"/>
  <c r="S95" s="1"/>
  <c r="K96"/>
  <c r="S96" s="1"/>
  <c r="K97"/>
  <c r="S97" s="1"/>
  <c r="K98"/>
  <c r="S98" s="1"/>
  <c r="K99"/>
  <c r="S99" s="1"/>
  <c r="K100"/>
  <c r="S100" s="1"/>
  <c r="K101"/>
  <c r="S101" s="1"/>
  <c r="K102"/>
  <c r="S102" s="1"/>
  <c r="K103"/>
  <c r="S103" s="1"/>
  <c r="K104"/>
  <c r="S104" s="1"/>
  <c r="K105"/>
  <c r="S105" s="1"/>
  <c r="K106"/>
  <c r="S106" s="1"/>
  <c r="K107"/>
  <c r="S107" s="1"/>
  <c r="K108"/>
  <c r="S108" s="1"/>
  <c r="K109"/>
  <c r="S109" s="1"/>
  <c r="K110"/>
  <c r="S110" s="1"/>
  <c r="K111"/>
  <c r="S111" s="1"/>
  <c r="K112"/>
  <c r="S112" s="1"/>
  <c r="K113"/>
  <c r="S113" s="1"/>
  <c r="K114"/>
  <c r="S114" s="1"/>
  <c r="K115"/>
  <c r="S115" s="1"/>
  <c r="K116"/>
  <c r="S116" s="1"/>
  <c r="K117"/>
  <c r="S117" s="1"/>
  <c r="K118"/>
  <c r="S118" s="1"/>
  <c r="K119"/>
  <c r="S119" s="1"/>
  <c r="K120"/>
  <c r="S120" s="1"/>
  <c r="K121"/>
  <c r="S121" s="1"/>
  <c r="K122"/>
  <c r="S122" s="1"/>
  <c r="K123"/>
  <c r="S123" s="1"/>
  <c r="K124"/>
  <c r="S124" s="1"/>
  <c r="K125"/>
  <c r="S125" s="1"/>
  <c r="K126"/>
  <c r="S126" s="1"/>
  <c r="K127"/>
  <c r="S127" s="1"/>
  <c r="K128"/>
  <c r="S128" s="1"/>
  <c r="K129"/>
  <c r="S129" s="1"/>
  <c r="K130"/>
  <c r="S130" s="1"/>
  <c r="K131"/>
  <c r="S131" s="1"/>
  <c r="K132"/>
  <c r="S132" s="1"/>
  <c r="K133"/>
  <c r="S133" s="1"/>
  <c r="K134"/>
  <c r="S134" s="1"/>
  <c r="K135"/>
  <c r="S135" s="1"/>
  <c r="K136"/>
  <c r="S136" s="1"/>
  <c r="K137"/>
  <c r="S137" s="1"/>
  <c r="K138"/>
  <c r="S138" s="1"/>
  <c r="K139"/>
  <c r="S139" s="1"/>
  <c r="K140"/>
  <c r="S140" s="1"/>
  <c r="K141"/>
  <c r="S141" s="1"/>
  <c r="K142"/>
  <c r="S142" s="1"/>
  <c r="K143"/>
  <c r="S143" s="1"/>
  <c r="K144"/>
  <c r="S144" s="1"/>
  <c r="K145"/>
  <c r="S145" s="1"/>
  <c r="K146"/>
  <c r="S146" s="1"/>
  <c r="K147"/>
  <c r="S147" s="1"/>
  <c r="K148"/>
  <c r="S148" s="1"/>
  <c r="K149"/>
  <c r="S149" s="1"/>
  <c r="K150"/>
  <c r="S150" s="1"/>
  <c r="K151"/>
  <c r="S151" s="1"/>
  <c r="K152"/>
  <c r="S152" s="1"/>
  <c r="K153"/>
  <c r="S153" s="1"/>
  <c r="K154"/>
  <c r="S154" s="1"/>
  <c r="K155"/>
  <c r="S155" s="1"/>
  <c r="K156"/>
  <c r="S156" s="1"/>
  <c r="K157"/>
  <c r="S157" s="1"/>
  <c r="K158"/>
  <c r="S158" s="1"/>
  <c r="K159"/>
  <c r="S159" s="1"/>
  <c r="K160"/>
  <c r="S160" s="1"/>
  <c r="K161"/>
  <c r="S161" s="1"/>
  <c r="K162"/>
  <c r="S162" s="1"/>
  <c r="K163"/>
  <c r="S163" s="1"/>
  <c r="K164"/>
  <c r="S164" s="1"/>
  <c r="K165"/>
  <c r="S165" s="1"/>
  <c r="K166"/>
  <c r="S166" s="1"/>
  <c r="K167"/>
  <c r="S167" s="1"/>
  <c r="K168"/>
  <c r="S168" s="1"/>
  <c r="K169"/>
  <c r="S169" s="1"/>
  <c r="K170"/>
  <c r="S170" s="1"/>
  <c r="K171"/>
  <c r="S171" s="1"/>
  <c r="K172"/>
  <c r="S172" s="1"/>
  <c r="K173"/>
  <c r="S173" s="1"/>
  <c r="K174"/>
  <c r="S174" s="1"/>
  <c r="K175"/>
  <c r="S175" s="1"/>
  <c r="K176"/>
  <c r="S176" s="1"/>
  <c r="K177"/>
  <c r="S177" s="1"/>
  <c r="K178"/>
  <c r="S178" s="1"/>
  <c r="K179"/>
  <c r="S179" s="1"/>
  <c r="K180"/>
  <c r="S180" s="1"/>
  <c r="K181"/>
  <c r="S181" s="1"/>
  <c r="K182"/>
  <c r="S182" s="1"/>
  <c r="K183"/>
  <c r="S183" s="1"/>
  <c r="K184"/>
  <c r="S184" s="1"/>
  <c r="K185"/>
  <c r="S185" s="1"/>
  <c r="K186"/>
  <c r="S186" s="1"/>
  <c r="K187"/>
  <c r="S187" s="1"/>
  <c r="K188"/>
  <c r="S188" s="1"/>
  <c r="K189"/>
  <c r="S189" s="1"/>
  <c r="K190"/>
  <c r="S190" s="1"/>
  <c r="K191"/>
  <c r="S191" s="1"/>
  <c r="K192"/>
  <c r="S192" s="1"/>
  <c r="K193"/>
  <c r="S193" s="1"/>
  <c r="K194"/>
  <c r="S194" s="1"/>
  <c r="K195"/>
  <c r="S195" s="1"/>
  <c r="K196"/>
  <c r="S196" s="1"/>
  <c r="K197"/>
  <c r="S197" s="1"/>
  <c r="K198"/>
  <c r="S198" s="1"/>
  <c r="K199"/>
  <c r="S199" s="1"/>
  <c r="K200"/>
  <c r="S200" s="1"/>
  <c r="K201"/>
  <c r="S201" s="1"/>
  <c r="K202"/>
  <c r="S202" s="1"/>
  <c r="K203"/>
  <c r="S203" s="1"/>
  <c r="K204"/>
  <c r="S204" s="1"/>
  <c r="K205"/>
  <c r="S205" s="1"/>
  <c r="K206"/>
  <c r="S206" s="1"/>
  <c r="K207"/>
  <c r="S207" s="1"/>
  <c r="K208"/>
  <c r="S208" s="1"/>
  <c r="K209"/>
  <c r="S209" s="1"/>
  <c r="K210"/>
  <c r="S210" s="1"/>
  <c r="K211"/>
  <c r="S211" s="1"/>
  <c r="K212"/>
  <c r="S212" s="1"/>
  <c r="K213"/>
  <c r="S213" s="1"/>
  <c r="K214"/>
  <c r="S214" s="1"/>
  <c r="K215"/>
  <c r="S215" s="1"/>
  <c r="K216"/>
  <c r="S216" s="1"/>
  <c r="K217"/>
  <c r="S217" s="1"/>
  <c r="K218"/>
  <c r="S218" s="1"/>
  <c r="K219"/>
  <c r="S219" s="1"/>
  <c r="K220"/>
  <c r="S220" s="1"/>
  <c r="K221"/>
  <c r="S221" s="1"/>
  <c r="K222"/>
  <c r="S222" s="1"/>
  <c r="K223"/>
  <c r="S223" s="1"/>
  <c r="K224"/>
  <c r="S224" s="1"/>
  <c r="K225"/>
  <c r="S225" s="1"/>
  <c r="K226"/>
  <c r="S226" s="1"/>
  <c r="K227"/>
  <c r="S227" s="1"/>
  <c r="K228"/>
  <c r="S228" s="1"/>
  <c r="K229"/>
  <c r="S229" s="1"/>
  <c r="K230"/>
  <c r="S230" s="1"/>
  <c r="K231"/>
  <c r="S231" s="1"/>
  <c r="K232"/>
  <c r="S232" s="1"/>
  <c r="K233"/>
  <c r="S233" s="1"/>
  <c r="K234"/>
  <c r="S234" s="1"/>
  <c r="K235"/>
  <c r="S235" s="1"/>
  <c r="K236"/>
  <c r="S236" s="1"/>
  <c r="K237"/>
  <c r="S237" s="1"/>
  <c r="K238"/>
  <c r="S238" s="1"/>
  <c r="K239"/>
  <c r="S239" s="1"/>
  <c r="K240"/>
  <c r="S240" s="1"/>
  <c r="K241"/>
  <c r="S241" s="1"/>
  <c r="K242"/>
  <c r="S242" s="1"/>
  <c r="K243"/>
  <c r="S243" s="1"/>
  <c r="K244"/>
  <c r="S244" s="1"/>
  <c r="K245"/>
  <c r="S245" s="1"/>
  <c r="K246"/>
  <c r="S246" s="1"/>
  <c r="K247"/>
  <c r="S247" s="1"/>
  <c r="K248"/>
  <c r="S248" s="1"/>
  <c r="K249"/>
  <c r="S249" s="1"/>
  <c r="K250"/>
  <c r="S250" s="1"/>
  <c r="K251"/>
  <c r="S251" s="1"/>
  <c r="K252"/>
  <c r="S252" s="1"/>
  <c r="K253"/>
  <c r="S253" s="1"/>
  <c r="K254"/>
  <c r="S254" s="1"/>
  <c r="K255"/>
  <c r="S255" s="1"/>
  <c r="K256"/>
  <c r="S256" s="1"/>
  <c r="K257"/>
  <c r="S257" s="1"/>
  <c r="K258"/>
  <c r="S258" s="1"/>
  <c r="K259"/>
  <c r="S259" s="1"/>
  <c r="K260"/>
  <c r="S260" s="1"/>
  <c r="K261"/>
  <c r="S261" s="1"/>
  <c r="K262"/>
  <c r="S262" s="1"/>
  <c r="K263"/>
  <c r="S263" s="1"/>
  <c r="K264"/>
  <c r="S264" s="1"/>
  <c r="K265"/>
  <c r="S265" s="1"/>
  <c r="K266"/>
  <c r="S266" s="1"/>
  <c r="K267"/>
  <c r="S267" s="1"/>
  <c r="K268"/>
  <c r="S268" s="1"/>
  <c r="K269"/>
  <c r="S269" s="1"/>
  <c r="K270"/>
  <c r="S270" s="1"/>
  <c r="K271"/>
  <c r="S271" s="1"/>
  <c r="K272"/>
  <c r="S272" s="1"/>
  <c r="K273"/>
  <c r="S273" s="1"/>
  <c r="K274"/>
  <c r="S274" s="1"/>
  <c r="K275"/>
  <c r="S275" s="1"/>
  <c r="K276"/>
  <c r="S276" s="1"/>
  <c r="K277"/>
  <c r="S277" s="1"/>
  <c r="K278"/>
  <c r="S278" s="1"/>
  <c r="K279"/>
  <c r="S279" s="1"/>
  <c r="K280"/>
  <c r="S280" s="1"/>
  <c r="K281"/>
  <c r="S281" s="1"/>
  <c r="K282"/>
  <c r="S282" s="1"/>
  <c r="K283"/>
  <c r="S283" s="1"/>
  <c r="K284"/>
  <c r="S284" s="1"/>
  <c r="K285"/>
  <c r="S285" s="1"/>
  <c r="K286"/>
  <c r="S286" s="1"/>
  <c r="K287"/>
  <c r="S287" s="1"/>
  <c r="K288"/>
  <c r="S288" s="1"/>
  <c r="K289"/>
  <c r="S289" s="1"/>
  <c r="K290"/>
  <c r="S290" s="1"/>
  <c r="K291"/>
  <c r="S291" s="1"/>
  <c r="K292"/>
  <c r="S292" s="1"/>
  <c r="K293"/>
  <c r="S293" s="1"/>
  <c r="K294"/>
  <c r="S294" s="1"/>
  <c r="K295"/>
  <c r="S295" s="1"/>
  <c r="K296"/>
  <c r="S296" s="1"/>
  <c r="K297"/>
  <c r="S297" s="1"/>
  <c r="K298"/>
  <c r="S298" s="1"/>
  <c r="K299"/>
  <c r="S299" s="1"/>
  <c r="K300"/>
  <c r="S300" s="1"/>
  <c r="K301"/>
  <c r="S301" s="1"/>
  <c r="K302"/>
  <c r="S302" s="1"/>
  <c r="K303"/>
  <c r="S303" s="1"/>
  <c r="K304"/>
  <c r="S304" s="1"/>
  <c r="K305"/>
  <c r="S305" s="1"/>
  <c r="K306"/>
  <c r="S306" s="1"/>
  <c r="K307"/>
  <c r="S307" s="1"/>
  <c r="K308"/>
  <c r="S308" s="1"/>
  <c r="K309"/>
  <c r="S309" s="1"/>
  <c r="K310"/>
  <c r="S310" s="1"/>
  <c r="K311"/>
  <c r="S311" s="1"/>
  <c r="K312"/>
  <c r="S312" s="1"/>
  <c r="K313"/>
  <c r="S313" s="1"/>
  <c r="K314"/>
  <c r="S314" s="1"/>
  <c r="K315"/>
  <c r="S315" s="1"/>
  <c r="K316"/>
  <c r="S316" s="1"/>
  <c r="K317"/>
  <c r="S317" s="1"/>
  <c r="K318"/>
  <c r="S318" s="1"/>
  <c r="K319"/>
  <c r="S319" s="1"/>
  <c r="K320"/>
  <c r="S320" s="1"/>
  <c r="K321"/>
  <c r="S321" s="1"/>
  <c r="K322"/>
  <c r="S322" s="1"/>
  <c r="K323"/>
  <c r="S323" s="1"/>
  <c r="K324"/>
  <c r="S324" s="1"/>
  <c r="K325"/>
  <c r="S325" s="1"/>
  <c r="K326"/>
  <c r="S326" s="1"/>
  <c r="K327"/>
  <c r="S327" s="1"/>
  <c r="K328"/>
  <c r="S328" s="1"/>
  <c r="K329"/>
  <c r="S329" s="1"/>
  <c r="K330"/>
  <c r="S330" s="1"/>
  <c r="K331"/>
  <c r="S331" s="1"/>
  <c r="K332"/>
  <c r="S332" s="1"/>
  <c r="K333"/>
  <c r="S333" s="1"/>
  <c r="K334"/>
  <c r="S334" s="1"/>
  <c r="K335"/>
  <c r="S335" s="1"/>
  <c r="K336"/>
  <c r="S336" s="1"/>
  <c r="K337"/>
  <c r="S337" s="1"/>
  <c r="K338"/>
  <c r="S338" s="1"/>
  <c r="K339"/>
  <c r="S339" s="1"/>
  <c r="K340"/>
  <c r="S340" s="1"/>
  <c r="K341"/>
  <c r="S341" s="1"/>
  <c r="K342"/>
  <c r="S342" s="1"/>
  <c r="K343"/>
  <c r="S343" s="1"/>
  <c r="K344"/>
  <c r="S344" s="1"/>
  <c r="K345"/>
  <c r="S345" s="1"/>
  <c r="K346"/>
  <c r="S346" s="1"/>
  <c r="K347"/>
  <c r="S347" s="1"/>
  <c r="K348"/>
  <c r="S348" s="1"/>
  <c r="K349"/>
  <c r="S349" s="1"/>
  <c r="K350"/>
  <c r="S350" s="1"/>
  <c r="K351"/>
  <c r="S351" s="1"/>
  <c r="K352"/>
  <c r="S352" s="1"/>
  <c r="K353"/>
  <c r="S353" s="1"/>
  <c r="K354"/>
  <c r="S354" s="1"/>
  <c r="K355"/>
  <c r="S355" s="1"/>
  <c r="K356"/>
  <c r="S356" s="1"/>
  <c r="K357"/>
  <c r="S357" s="1"/>
  <c r="K358"/>
  <c r="S358" s="1"/>
  <c r="K359"/>
  <c r="S359" s="1"/>
  <c r="K360"/>
  <c r="S360" s="1"/>
  <c r="K361"/>
  <c r="S361" s="1"/>
  <c r="K362"/>
  <c r="S362" s="1"/>
  <c r="K363"/>
  <c r="S363" s="1"/>
  <c r="K364"/>
  <c r="S364" s="1"/>
  <c r="K365"/>
  <c r="S365" s="1"/>
  <c r="K366"/>
  <c r="S366" s="1"/>
  <c r="K367"/>
  <c r="S367" s="1"/>
  <c r="K368"/>
  <c r="S368" s="1"/>
  <c r="K369"/>
  <c r="S369" s="1"/>
  <c r="K370"/>
  <c r="S370" s="1"/>
  <c r="K371"/>
  <c r="S371" s="1"/>
  <c r="K372"/>
  <c r="S372" s="1"/>
  <c r="K373"/>
  <c r="S373" s="1"/>
  <c r="K374"/>
  <c r="S374" s="1"/>
  <c r="K375"/>
  <c r="S375" s="1"/>
  <c r="K376"/>
  <c r="S376" s="1"/>
  <c r="K377"/>
  <c r="S377" s="1"/>
  <c r="K378"/>
  <c r="S378" s="1"/>
  <c r="K379"/>
  <c r="S379" s="1"/>
  <c r="K380"/>
  <c r="S380" s="1"/>
  <c r="K381"/>
  <c r="S381" s="1"/>
  <c r="K382"/>
  <c r="S382" s="1"/>
  <c r="K383"/>
  <c r="S383" s="1"/>
  <c r="K384"/>
  <c r="S384" s="1"/>
  <c r="K385"/>
  <c r="S385" s="1"/>
  <c r="K386"/>
  <c r="S386" s="1"/>
  <c r="K387"/>
  <c r="S387" s="1"/>
  <c r="K388"/>
  <c r="S388" s="1"/>
  <c r="K389"/>
  <c r="S389" s="1"/>
  <c r="K390"/>
  <c r="S390" s="1"/>
  <c r="K391"/>
  <c r="S391" s="1"/>
  <c r="K392"/>
  <c r="S392" s="1"/>
  <c r="K393"/>
  <c r="S393" s="1"/>
  <c r="K394"/>
  <c r="S394" s="1"/>
  <c r="K395"/>
  <c r="S395" s="1"/>
  <c r="K396"/>
  <c r="S396" s="1"/>
  <c r="K397"/>
  <c r="S397" s="1"/>
  <c r="K398"/>
  <c r="S398" s="1"/>
  <c r="K399"/>
  <c r="S399" s="1"/>
  <c r="K400"/>
  <c r="S400" s="1"/>
  <c r="K401"/>
  <c r="S401" s="1"/>
  <c r="K402"/>
  <c r="S402" s="1"/>
  <c r="K403"/>
  <c r="S403" s="1"/>
  <c r="K404"/>
  <c r="S404" s="1"/>
  <c r="K405"/>
  <c r="S405" s="1"/>
  <c r="K406"/>
  <c r="S406" s="1"/>
  <c r="K407"/>
  <c r="S407" s="1"/>
  <c r="K408"/>
  <c r="S408" s="1"/>
  <c r="K409"/>
  <c r="S409" s="1"/>
  <c r="K410"/>
  <c r="S410" s="1"/>
  <c r="K411"/>
  <c r="S411" s="1"/>
  <c r="K412"/>
  <c r="S412" s="1"/>
  <c r="K413"/>
  <c r="S413" s="1"/>
  <c r="K414"/>
  <c r="S414" s="1"/>
  <c r="K415"/>
  <c r="S415" s="1"/>
  <c r="K416"/>
  <c r="S416" s="1"/>
  <c r="K417"/>
  <c r="S417" s="1"/>
  <c r="K418"/>
  <c r="S418" s="1"/>
  <c r="K419"/>
  <c r="S419" s="1"/>
  <c r="K420"/>
  <c r="S420" s="1"/>
  <c r="K421"/>
  <c r="S421" s="1"/>
  <c r="K422"/>
  <c r="S422" s="1"/>
  <c r="K423"/>
  <c r="S423" s="1"/>
  <c r="K424"/>
  <c r="S424" s="1"/>
  <c r="K425"/>
  <c r="S425" s="1"/>
  <c r="K426"/>
  <c r="S426" s="1"/>
  <c r="K427"/>
  <c r="S427" s="1"/>
  <c r="K428"/>
  <c r="S428" s="1"/>
  <c r="K429"/>
  <c r="S429" s="1"/>
  <c r="K430"/>
  <c r="S430" s="1"/>
  <c r="K431"/>
  <c r="S431" s="1"/>
  <c r="K432"/>
  <c r="S432" s="1"/>
  <c r="K433"/>
  <c r="S433" s="1"/>
  <c r="K434"/>
  <c r="S434" s="1"/>
  <c r="K435"/>
  <c r="S435" s="1"/>
  <c r="K436"/>
  <c r="S436" s="1"/>
  <c r="K437"/>
  <c r="S437" s="1"/>
  <c r="K438"/>
  <c r="S438" s="1"/>
  <c r="K439"/>
  <c r="S439" s="1"/>
  <c r="K440"/>
  <c r="S440" s="1"/>
  <c r="K441"/>
  <c r="S441" s="1"/>
  <c r="K442"/>
  <c r="S442" s="1"/>
  <c r="K443"/>
  <c r="S443" s="1"/>
  <c r="K444"/>
  <c r="S444" s="1"/>
  <c r="K445"/>
  <c r="S445" s="1"/>
  <c r="K446"/>
  <c r="S446" s="1"/>
  <c r="K447"/>
  <c r="S447" s="1"/>
  <c r="K448"/>
  <c r="S448" s="1"/>
  <c r="K449"/>
  <c r="S449" s="1"/>
  <c r="K450"/>
  <c r="S450" s="1"/>
  <c r="K451"/>
  <c r="S451" s="1"/>
  <c r="K452"/>
  <c r="S452" s="1"/>
  <c r="K453"/>
  <c r="S453" s="1"/>
  <c r="K454"/>
  <c r="S454" s="1"/>
  <c r="K455"/>
  <c r="S455" s="1"/>
  <c r="K456"/>
  <c r="S456" s="1"/>
  <c r="K457"/>
  <c r="S457" s="1"/>
  <c r="K458"/>
  <c r="S458" s="1"/>
  <c r="K459"/>
  <c r="S459" s="1"/>
  <c r="K460"/>
  <c r="S460" s="1"/>
  <c r="K461"/>
  <c r="S461" s="1"/>
  <c r="K462"/>
  <c r="S462" s="1"/>
  <c r="K463"/>
  <c r="S463" s="1"/>
  <c r="K464"/>
  <c r="S464" s="1"/>
  <c r="K465"/>
  <c r="S465" s="1"/>
  <c r="K466"/>
  <c r="S466" s="1"/>
  <c r="K467"/>
  <c r="S467" s="1"/>
  <c r="K468"/>
  <c r="S468" s="1"/>
  <c r="K469"/>
  <c r="S469" s="1"/>
  <c r="K470"/>
  <c r="S470" s="1"/>
  <c r="K471"/>
  <c r="S471" s="1"/>
  <c r="K472"/>
  <c r="S472" s="1"/>
  <c r="K473"/>
  <c r="S473" s="1"/>
  <c r="K474"/>
  <c r="S474" s="1"/>
  <c r="K475"/>
  <c r="S475" s="1"/>
  <c r="K476"/>
  <c r="S476" s="1"/>
  <c r="K477"/>
  <c r="S477" s="1"/>
  <c r="K478"/>
  <c r="S478" s="1"/>
  <c r="K479"/>
  <c r="S479" s="1"/>
  <c r="K480"/>
  <c r="S480" s="1"/>
  <c r="K481"/>
  <c r="S481" s="1"/>
  <c r="K482"/>
  <c r="S482" s="1"/>
  <c r="K483"/>
  <c r="S483" s="1"/>
  <c r="K484"/>
  <c r="S484" s="1"/>
  <c r="K485"/>
  <c r="S485" s="1"/>
  <c r="K486"/>
  <c r="S486" s="1"/>
  <c r="K487"/>
  <c r="S487" s="1"/>
  <c r="K488"/>
  <c r="S488" s="1"/>
  <c r="K489"/>
  <c r="S489" s="1"/>
  <c r="K490"/>
  <c r="S490" s="1"/>
  <c r="K491"/>
  <c r="S491" s="1"/>
  <c r="K492"/>
  <c r="S492" s="1"/>
  <c r="K493"/>
  <c r="S493" s="1"/>
  <c r="K494"/>
  <c r="S494" s="1"/>
  <c r="K495"/>
  <c r="S495" s="1"/>
  <c r="K496"/>
  <c r="S496" s="1"/>
  <c r="K497"/>
  <c r="S497" s="1"/>
  <c r="K498"/>
  <c r="S498" s="1"/>
  <c r="K499"/>
  <c r="S499" s="1"/>
  <c r="K500"/>
  <c r="S500" s="1"/>
  <c r="K501"/>
  <c r="S501" s="1"/>
  <c r="K502"/>
  <c r="S502" s="1"/>
  <c r="K503"/>
  <c r="S503" s="1"/>
  <c r="K504"/>
  <c r="S504" s="1"/>
  <c r="K505"/>
  <c r="S505" s="1"/>
  <c r="K506"/>
  <c r="S506" s="1"/>
  <c r="K507"/>
  <c r="S507" s="1"/>
  <c r="K508"/>
  <c r="S508" s="1"/>
  <c r="K509"/>
  <c r="S509" s="1"/>
  <c r="K510"/>
  <c r="S510" s="1"/>
  <c r="K511"/>
  <c r="S511" s="1"/>
  <c r="K512"/>
  <c r="S512" s="1"/>
  <c r="K513"/>
  <c r="S513" s="1"/>
  <c r="K514"/>
  <c r="S514" s="1"/>
  <c r="K515"/>
  <c r="S515" s="1"/>
  <c r="K516"/>
  <c r="S516" s="1"/>
  <c r="K517"/>
  <c r="S517" s="1"/>
  <c r="K518"/>
  <c r="S518" s="1"/>
  <c r="K519"/>
  <c r="S519" s="1"/>
  <c r="K520"/>
  <c r="S520" s="1"/>
  <c r="K521"/>
  <c r="S521" s="1"/>
  <c r="K522"/>
  <c r="S522" s="1"/>
  <c r="K523"/>
  <c r="S523" s="1"/>
  <c r="K524"/>
  <c r="S524" s="1"/>
  <c r="K525"/>
  <c r="S525" s="1"/>
  <c r="K526"/>
  <c r="S526" s="1"/>
  <c r="K527"/>
  <c r="S527" s="1"/>
  <c r="K528"/>
  <c r="S528" s="1"/>
  <c r="K529"/>
  <c r="S529" s="1"/>
  <c r="K530"/>
  <c r="S530" s="1"/>
  <c r="K531"/>
  <c r="S531" s="1"/>
  <c r="K532"/>
  <c r="S532" s="1"/>
  <c r="K533"/>
  <c r="S533" s="1"/>
  <c r="K534"/>
  <c r="S534" s="1"/>
  <c r="K535"/>
  <c r="S535" s="1"/>
  <c r="K536"/>
  <c r="S536" s="1"/>
  <c r="K537"/>
  <c r="S537" s="1"/>
  <c r="K538"/>
  <c r="S538" s="1"/>
  <c r="K539"/>
  <c r="S539" s="1"/>
  <c r="K540"/>
  <c r="S540" s="1"/>
  <c r="K541"/>
  <c r="S541" s="1"/>
  <c r="K542"/>
  <c r="S542" s="1"/>
  <c r="K543"/>
  <c r="S543" s="1"/>
  <c r="K544"/>
  <c r="S544" s="1"/>
  <c r="K545"/>
  <c r="S545" s="1"/>
  <c r="K546"/>
  <c r="S546" s="1"/>
  <c r="K547"/>
  <c r="S547" s="1"/>
  <c r="K548"/>
  <c r="S548" s="1"/>
  <c r="K549"/>
  <c r="S549" s="1"/>
  <c r="K550"/>
  <c r="S550" s="1"/>
  <c r="K551"/>
  <c r="S551" s="1"/>
  <c r="K552"/>
  <c r="S552" s="1"/>
  <c r="K553"/>
  <c r="S553" s="1"/>
  <c r="K554"/>
  <c r="S554" s="1"/>
  <c r="K555"/>
  <c r="S555" s="1"/>
  <c r="K556"/>
  <c r="S556" s="1"/>
  <c r="K557"/>
  <c r="S557" s="1"/>
  <c r="K558"/>
  <c r="S558" s="1"/>
  <c r="K559"/>
  <c r="S559" s="1"/>
  <c r="K560"/>
  <c r="S560" s="1"/>
  <c r="K561"/>
  <c r="S561" s="1"/>
  <c r="K562"/>
  <c r="S562" s="1"/>
  <c r="K563"/>
  <c r="S563" s="1"/>
  <c r="K564"/>
  <c r="S564" s="1"/>
  <c r="K565"/>
  <c r="S565" s="1"/>
  <c r="K566"/>
  <c r="S566" s="1"/>
  <c r="K567"/>
  <c r="S567" s="1"/>
  <c r="K568"/>
  <c r="S568" s="1"/>
  <c r="K569"/>
  <c r="S569" s="1"/>
  <c r="K570"/>
  <c r="S570" s="1"/>
  <c r="K571"/>
  <c r="S571" s="1"/>
  <c r="K572"/>
  <c r="S572" s="1"/>
  <c r="K573"/>
  <c r="S573" s="1"/>
  <c r="K574"/>
  <c r="S574" s="1"/>
  <c r="K575"/>
  <c r="S575" s="1"/>
  <c r="K576"/>
  <c r="S576" s="1"/>
  <c r="K577"/>
  <c r="S577" s="1"/>
  <c r="K578"/>
  <c r="S578" s="1"/>
  <c r="K579"/>
  <c r="S579" s="1"/>
  <c r="K580"/>
  <c r="S580" s="1"/>
  <c r="K581"/>
  <c r="S581" s="1"/>
  <c r="K582"/>
  <c r="S582" s="1"/>
  <c r="K583"/>
  <c r="S583" s="1"/>
  <c r="K584"/>
  <c r="S584" s="1"/>
  <c r="K585"/>
  <c r="S585" s="1"/>
  <c r="K586"/>
  <c r="S586" s="1"/>
  <c r="K587"/>
  <c r="S587" s="1"/>
  <c r="K588"/>
  <c r="S588" s="1"/>
  <c r="K589"/>
  <c r="S589" s="1"/>
  <c r="K590"/>
  <c r="S590" s="1"/>
  <c r="K591"/>
  <c r="S591" s="1"/>
  <c r="K592"/>
  <c r="S592" s="1"/>
  <c r="K593"/>
  <c r="S593" s="1"/>
  <c r="K594"/>
  <c r="S594" s="1"/>
  <c r="K595"/>
  <c r="S595" s="1"/>
  <c r="K596"/>
  <c r="S596" s="1"/>
  <c r="K597"/>
  <c r="S597" s="1"/>
  <c r="K598"/>
  <c r="S598" s="1"/>
  <c r="K599"/>
  <c r="S599" s="1"/>
  <c r="K600"/>
  <c r="S600" s="1"/>
  <c r="K601"/>
  <c r="S601" s="1"/>
  <c r="K602"/>
  <c r="S602" s="1"/>
  <c r="K603"/>
  <c r="S603" s="1"/>
  <c r="K604"/>
  <c r="S604" s="1"/>
  <c r="K605"/>
  <c r="S605" s="1"/>
  <c r="K606"/>
  <c r="S606" s="1"/>
  <c r="K607"/>
  <c r="S607" s="1"/>
  <c r="K608"/>
  <c r="S608" s="1"/>
  <c r="K609"/>
  <c r="S609" s="1"/>
  <c r="K610"/>
  <c r="S610" s="1"/>
  <c r="K611"/>
  <c r="S611" s="1"/>
  <c r="K612"/>
  <c r="S612" s="1"/>
  <c r="K613"/>
  <c r="S613" s="1"/>
  <c r="K614"/>
  <c r="S614" s="1"/>
  <c r="K615"/>
  <c r="S615" s="1"/>
  <c r="K616"/>
  <c r="S616" s="1"/>
  <c r="K617"/>
  <c r="S617" s="1"/>
  <c r="K618"/>
  <c r="S618" s="1"/>
  <c r="K619"/>
  <c r="S619" s="1"/>
  <c r="K620"/>
  <c r="S620" s="1"/>
  <c r="K621"/>
  <c r="S621" s="1"/>
  <c r="K622"/>
  <c r="S622" s="1"/>
  <c r="K623"/>
  <c r="S623" s="1"/>
  <c r="K624"/>
  <c r="S624" s="1"/>
  <c r="K625"/>
  <c r="S625" s="1"/>
  <c r="K626"/>
  <c r="S626" s="1"/>
  <c r="K627"/>
  <c r="S627" s="1"/>
  <c r="K628"/>
  <c r="S628" s="1"/>
  <c r="K629"/>
  <c r="S629" s="1"/>
  <c r="K630"/>
  <c r="S630" s="1"/>
  <c r="K631"/>
  <c r="S631" s="1"/>
  <c r="K632"/>
  <c r="S632" s="1"/>
  <c r="K633"/>
  <c r="S633" s="1"/>
  <c r="K634"/>
  <c r="S634" s="1"/>
  <c r="K635"/>
  <c r="S635" s="1"/>
  <c r="J3"/>
  <c r="R3" s="1"/>
  <c r="J4"/>
  <c r="R4" s="1"/>
  <c r="J5"/>
  <c r="R5" s="1"/>
  <c r="J6"/>
  <c r="R6" s="1"/>
  <c r="J7"/>
  <c r="R7" s="1"/>
  <c r="J8"/>
  <c r="R8" s="1"/>
  <c r="J9"/>
  <c r="R9" s="1"/>
  <c r="J10"/>
  <c r="R10" s="1"/>
  <c r="J11"/>
  <c r="R11" s="1"/>
  <c r="J12"/>
  <c r="R12" s="1"/>
  <c r="J13"/>
  <c r="R13" s="1"/>
  <c r="J14"/>
  <c r="R14" s="1"/>
  <c r="J15"/>
  <c r="R15" s="1"/>
  <c r="J16"/>
  <c r="R16" s="1"/>
  <c r="J17"/>
  <c r="R17" s="1"/>
  <c r="J18"/>
  <c r="R18" s="1"/>
  <c r="J19"/>
  <c r="R19" s="1"/>
  <c r="J20"/>
  <c r="R20" s="1"/>
  <c r="J21"/>
  <c r="R21" s="1"/>
  <c r="J22"/>
  <c r="R22" s="1"/>
  <c r="J23"/>
  <c r="R23" s="1"/>
  <c r="J24"/>
  <c r="R24" s="1"/>
  <c r="J25"/>
  <c r="R25" s="1"/>
  <c r="J26"/>
  <c r="R26" s="1"/>
  <c r="J27"/>
  <c r="R27" s="1"/>
  <c r="J28"/>
  <c r="R28" s="1"/>
  <c r="J29"/>
  <c r="R29" s="1"/>
  <c r="J30"/>
  <c r="R30" s="1"/>
  <c r="J31"/>
  <c r="R31" s="1"/>
  <c r="J32"/>
  <c r="R32" s="1"/>
  <c r="J33"/>
  <c r="R33" s="1"/>
  <c r="J34"/>
  <c r="R34" s="1"/>
  <c r="J35"/>
  <c r="R35" s="1"/>
  <c r="J36"/>
  <c r="R36" s="1"/>
  <c r="J37"/>
  <c r="R37" s="1"/>
  <c r="J38"/>
  <c r="R38" s="1"/>
  <c r="J39"/>
  <c r="R39" s="1"/>
  <c r="J40"/>
  <c r="R40" s="1"/>
  <c r="J41"/>
  <c r="R41" s="1"/>
  <c r="J42"/>
  <c r="R42" s="1"/>
  <c r="J43"/>
  <c r="R43" s="1"/>
  <c r="J44"/>
  <c r="R44" s="1"/>
  <c r="J45"/>
  <c r="R45" s="1"/>
  <c r="J46"/>
  <c r="R46" s="1"/>
  <c r="J47"/>
  <c r="R47" s="1"/>
  <c r="J48"/>
  <c r="R48" s="1"/>
  <c r="J49"/>
  <c r="R49" s="1"/>
  <c r="J50"/>
  <c r="R50" s="1"/>
  <c r="J51"/>
  <c r="R51" s="1"/>
  <c r="J52"/>
  <c r="R52" s="1"/>
  <c r="J53"/>
  <c r="R53" s="1"/>
  <c r="J54"/>
  <c r="R54" s="1"/>
  <c r="J55"/>
  <c r="R55" s="1"/>
  <c r="J56"/>
  <c r="R56" s="1"/>
  <c r="J57"/>
  <c r="R57" s="1"/>
  <c r="J58"/>
  <c r="R58" s="1"/>
  <c r="J59"/>
  <c r="R59" s="1"/>
  <c r="J60"/>
  <c r="R60" s="1"/>
  <c r="J61"/>
  <c r="R61" s="1"/>
  <c r="J62"/>
  <c r="R62" s="1"/>
  <c r="J63"/>
  <c r="R63" s="1"/>
  <c r="J64"/>
  <c r="R64" s="1"/>
  <c r="J65"/>
  <c r="R65" s="1"/>
  <c r="J66"/>
  <c r="R66" s="1"/>
  <c r="J67"/>
  <c r="R67" s="1"/>
  <c r="J68"/>
  <c r="R68" s="1"/>
  <c r="J69"/>
  <c r="R69" s="1"/>
  <c r="J70"/>
  <c r="R70" s="1"/>
  <c r="J71"/>
  <c r="R71" s="1"/>
  <c r="J72"/>
  <c r="R72" s="1"/>
  <c r="J73"/>
  <c r="R73" s="1"/>
  <c r="J74"/>
  <c r="R74" s="1"/>
  <c r="J75"/>
  <c r="R75" s="1"/>
  <c r="J76"/>
  <c r="R76" s="1"/>
  <c r="J77"/>
  <c r="R77" s="1"/>
  <c r="J78"/>
  <c r="R78" s="1"/>
  <c r="J79"/>
  <c r="R79" s="1"/>
  <c r="J80"/>
  <c r="R80" s="1"/>
  <c r="J81"/>
  <c r="R81" s="1"/>
  <c r="J82"/>
  <c r="R82" s="1"/>
  <c r="J83"/>
  <c r="R83" s="1"/>
  <c r="J84"/>
  <c r="R84" s="1"/>
  <c r="J85"/>
  <c r="R85" s="1"/>
  <c r="J86"/>
  <c r="R86" s="1"/>
  <c r="J87"/>
  <c r="R87" s="1"/>
  <c r="J88"/>
  <c r="R88" s="1"/>
  <c r="J89"/>
  <c r="R89" s="1"/>
  <c r="J90"/>
  <c r="R90" s="1"/>
  <c r="J91"/>
  <c r="R91" s="1"/>
  <c r="J92"/>
  <c r="R92" s="1"/>
  <c r="J93"/>
  <c r="R93" s="1"/>
  <c r="J94"/>
  <c r="R94" s="1"/>
  <c r="J95"/>
  <c r="R95" s="1"/>
  <c r="J96"/>
  <c r="R96" s="1"/>
  <c r="J97"/>
  <c r="R97" s="1"/>
  <c r="J98"/>
  <c r="R98" s="1"/>
  <c r="J99"/>
  <c r="R99" s="1"/>
  <c r="J100"/>
  <c r="R100" s="1"/>
  <c r="J101"/>
  <c r="R101" s="1"/>
  <c r="J102"/>
  <c r="R102" s="1"/>
  <c r="J103"/>
  <c r="R103" s="1"/>
  <c r="J104"/>
  <c r="R104" s="1"/>
  <c r="J105"/>
  <c r="R105" s="1"/>
  <c r="J106"/>
  <c r="R106" s="1"/>
  <c r="J107"/>
  <c r="R107" s="1"/>
  <c r="J108"/>
  <c r="R108" s="1"/>
  <c r="J109"/>
  <c r="R109" s="1"/>
  <c r="J110"/>
  <c r="R110" s="1"/>
  <c r="J111"/>
  <c r="R111" s="1"/>
  <c r="J112"/>
  <c r="R112" s="1"/>
  <c r="J113"/>
  <c r="R113" s="1"/>
  <c r="J114"/>
  <c r="R114" s="1"/>
  <c r="J115"/>
  <c r="R115" s="1"/>
  <c r="J116"/>
  <c r="R116" s="1"/>
  <c r="J117"/>
  <c r="R117" s="1"/>
  <c r="J118"/>
  <c r="R118" s="1"/>
  <c r="J119"/>
  <c r="R119" s="1"/>
  <c r="J120"/>
  <c r="R120" s="1"/>
  <c r="J121"/>
  <c r="R121" s="1"/>
  <c r="J122"/>
  <c r="R122" s="1"/>
  <c r="J123"/>
  <c r="R123" s="1"/>
  <c r="J124"/>
  <c r="R124" s="1"/>
  <c r="J125"/>
  <c r="R125" s="1"/>
  <c r="J126"/>
  <c r="R126" s="1"/>
  <c r="J127"/>
  <c r="R127" s="1"/>
  <c r="J128"/>
  <c r="R128" s="1"/>
  <c r="J129"/>
  <c r="R129" s="1"/>
  <c r="J130"/>
  <c r="R130" s="1"/>
  <c r="J131"/>
  <c r="R131" s="1"/>
  <c r="J132"/>
  <c r="R132" s="1"/>
  <c r="J133"/>
  <c r="R133" s="1"/>
  <c r="J134"/>
  <c r="R134" s="1"/>
  <c r="J135"/>
  <c r="R135" s="1"/>
  <c r="J136"/>
  <c r="R136" s="1"/>
  <c r="J137"/>
  <c r="R137" s="1"/>
  <c r="J138"/>
  <c r="R138" s="1"/>
  <c r="J139"/>
  <c r="R139" s="1"/>
  <c r="J140"/>
  <c r="R140" s="1"/>
  <c r="J141"/>
  <c r="R141" s="1"/>
  <c r="J142"/>
  <c r="R142" s="1"/>
  <c r="J143"/>
  <c r="R143" s="1"/>
  <c r="J144"/>
  <c r="R144" s="1"/>
  <c r="J145"/>
  <c r="R145" s="1"/>
  <c r="J146"/>
  <c r="R146" s="1"/>
  <c r="J147"/>
  <c r="R147" s="1"/>
  <c r="J148"/>
  <c r="R148" s="1"/>
  <c r="J149"/>
  <c r="R149" s="1"/>
  <c r="J150"/>
  <c r="R150" s="1"/>
  <c r="J151"/>
  <c r="R151" s="1"/>
  <c r="J152"/>
  <c r="R152" s="1"/>
  <c r="J153"/>
  <c r="R153" s="1"/>
  <c r="J154"/>
  <c r="R154" s="1"/>
  <c r="J155"/>
  <c r="R155" s="1"/>
  <c r="J156"/>
  <c r="R156" s="1"/>
  <c r="J157"/>
  <c r="R157" s="1"/>
  <c r="J158"/>
  <c r="R158" s="1"/>
  <c r="J159"/>
  <c r="R159" s="1"/>
  <c r="J160"/>
  <c r="R160" s="1"/>
  <c r="J161"/>
  <c r="R161" s="1"/>
  <c r="J162"/>
  <c r="R162" s="1"/>
  <c r="J163"/>
  <c r="R163" s="1"/>
  <c r="J164"/>
  <c r="R164" s="1"/>
  <c r="J165"/>
  <c r="R165" s="1"/>
  <c r="J166"/>
  <c r="R166" s="1"/>
  <c r="J167"/>
  <c r="R167" s="1"/>
  <c r="J168"/>
  <c r="R168" s="1"/>
  <c r="J169"/>
  <c r="R169" s="1"/>
  <c r="J170"/>
  <c r="R170" s="1"/>
  <c r="J171"/>
  <c r="R171" s="1"/>
  <c r="J172"/>
  <c r="R172" s="1"/>
  <c r="J173"/>
  <c r="R173" s="1"/>
  <c r="J174"/>
  <c r="R174" s="1"/>
  <c r="J175"/>
  <c r="R175" s="1"/>
  <c r="J176"/>
  <c r="R176" s="1"/>
  <c r="J177"/>
  <c r="R177" s="1"/>
  <c r="J178"/>
  <c r="R178" s="1"/>
  <c r="J179"/>
  <c r="R179" s="1"/>
  <c r="J180"/>
  <c r="R180" s="1"/>
  <c r="J181"/>
  <c r="R181" s="1"/>
  <c r="J182"/>
  <c r="R182" s="1"/>
  <c r="J183"/>
  <c r="R183" s="1"/>
  <c r="J184"/>
  <c r="R184" s="1"/>
  <c r="J185"/>
  <c r="R185" s="1"/>
  <c r="J186"/>
  <c r="R186" s="1"/>
  <c r="J187"/>
  <c r="R187" s="1"/>
  <c r="J188"/>
  <c r="R188" s="1"/>
  <c r="J189"/>
  <c r="R189" s="1"/>
  <c r="J190"/>
  <c r="R190" s="1"/>
  <c r="J191"/>
  <c r="R191" s="1"/>
  <c r="J192"/>
  <c r="R192" s="1"/>
  <c r="J193"/>
  <c r="R193" s="1"/>
  <c r="J194"/>
  <c r="R194" s="1"/>
  <c r="J195"/>
  <c r="R195" s="1"/>
  <c r="J196"/>
  <c r="R196" s="1"/>
  <c r="J197"/>
  <c r="R197" s="1"/>
  <c r="J198"/>
  <c r="R198" s="1"/>
  <c r="J199"/>
  <c r="R199" s="1"/>
  <c r="J200"/>
  <c r="R200" s="1"/>
  <c r="J201"/>
  <c r="R201" s="1"/>
  <c r="J202"/>
  <c r="R202" s="1"/>
  <c r="J203"/>
  <c r="R203" s="1"/>
  <c r="J204"/>
  <c r="R204" s="1"/>
  <c r="J205"/>
  <c r="R205" s="1"/>
  <c r="J206"/>
  <c r="R206" s="1"/>
  <c r="J207"/>
  <c r="R207" s="1"/>
  <c r="J208"/>
  <c r="R208" s="1"/>
  <c r="J209"/>
  <c r="R209" s="1"/>
  <c r="J210"/>
  <c r="R210" s="1"/>
  <c r="J211"/>
  <c r="R211" s="1"/>
  <c r="J212"/>
  <c r="R212" s="1"/>
  <c r="J213"/>
  <c r="R213" s="1"/>
  <c r="J214"/>
  <c r="R214" s="1"/>
  <c r="J215"/>
  <c r="R215" s="1"/>
  <c r="J216"/>
  <c r="R216" s="1"/>
  <c r="J217"/>
  <c r="R217" s="1"/>
  <c r="J218"/>
  <c r="R218" s="1"/>
  <c r="J219"/>
  <c r="R219" s="1"/>
  <c r="J220"/>
  <c r="R220" s="1"/>
  <c r="J221"/>
  <c r="R221" s="1"/>
  <c r="J222"/>
  <c r="R222" s="1"/>
  <c r="J223"/>
  <c r="R223" s="1"/>
  <c r="J224"/>
  <c r="R224" s="1"/>
  <c r="J225"/>
  <c r="R225" s="1"/>
  <c r="J226"/>
  <c r="R226" s="1"/>
  <c r="J227"/>
  <c r="R227" s="1"/>
  <c r="J228"/>
  <c r="R228" s="1"/>
  <c r="J229"/>
  <c r="R229" s="1"/>
  <c r="J230"/>
  <c r="R230" s="1"/>
  <c r="J231"/>
  <c r="R231" s="1"/>
  <c r="J232"/>
  <c r="R232" s="1"/>
  <c r="J233"/>
  <c r="R233" s="1"/>
  <c r="J234"/>
  <c r="R234" s="1"/>
  <c r="J235"/>
  <c r="R235" s="1"/>
  <c r="J236"/>
  <c r="R236" s="1"/>
  <c r="J237"/>
  <c r="R237" s="1"/>
  <c r="J238"/>
  <c r="R238" s="1"/>
  <c r="J239"/>
  <c r="R239" s="1"/>
  <c r="J240"/>
  <c r="R240" s="1"/>
  <c r="J241"/>
  <c r="R241" s="1"/>
  <c r="J242"/>
  <c r="R242" s="1"/>
  <c r="J243"/>
  <c r="R243" s="1"/>
  <c r="J244"/>
  <c r="R244" s="1"/>
  <c r="J245"/>
  <c r="R245" s="1"/>
  <c r="J246"/>
  <c r="R246" s="1"/>
  <c r="J247"/>
  <c r="R247" s="1"/>
  <c r="J248"/>
  <c r="R248" s="1"/>
  <c r="J249"/>
  <c r="R249" s="1"/>
  <c r="J250"/>
  <c r="R250" s="1"/>
  <c r="J251"/>
  <c r="R251" s="1"/>
  <c r="J252"/>
  <c r="R252" s="1"/>
  <c r="J253"/>
  <c r="R253" s="1"/>
  <c r="J254"/>
  <c r="R254" s="1"/>
  <c r="J255"/>
  <c r="R255" s="1"/>
  <c r="J256"/>
  <c r="R256" s="1"/>
  <c r="J257"/>
  <c r="R257" s="1"/>
  <c r="J258"/>
  <c r="R258" s="1"/>
  <c r="J259"/>
  <c r="R259" s="1"/>
  <c r="J260"/>
  <c r="R260" s="1"/>
  <c r="J261"/>
  <c r="R261" s="1"/>
  <c r="J262"/>
  <c r="R262" s="1"/>
  <c r="J263"/>
  <c r="R263" s="1"/>
  <c r="J264"/>
  <c r="R264" s="1"/>
  <c r="J265"/>
  <c r="R265" s="1"/>
  <c r="J266"/>
  <c r="R266" s="1"/>
  <c r="J267"/>
  <c r="R267" s="1"/>
  <c r="J268"/>
  <c r="R268" s="1"/>
  <c r="J269"/>
  <c r="R269" s="1"/>
  <c r="J270"/>
  <c r="R270" s="1"/>
  <c r="J271"/>
  <c r="R271" s="1"/>
  <c r="J272"/>
  <c r="R272" s="1"/>
  <c r="J273"/>
  <c r="R273" s="1"/>
  <c r="J274"/>
  <c r="R274" s="1"/>
  <c r="J275"/>
  <c r="R275" s="1"/>
  <c r="J276"/>
  <c r="R276" s="1"/>
  <c r="J277"/>
  <c r="R277" s="1"/>
  <c r="J278"/>
  <c r="R278" s="1"/>
  <c r="J279"/>
  <c r="R279" s="1"/>
  <c r="J280"/>
  <c r="R280" s="1"/>
  <c r="J281"/>
  <c r="R281" s="1"/>
  <c r="J282"/>
  <c r="R282" s="1"/>
  <c r="J283"/>
  <c r="R283" s="1"/>
  <c r="J284"/>
  <c r="R284" s="1"/>
  <c r="J285"/>
  <c r="R285" s="1"/>
  <c r="J286"/>
  <c r="R286" s="1"/>
  <c r="J287"/>
  <c r="R287" s="1"/>
  <c r="J288"/>
  <c r="R288" s="1"/>
  <c r="J289"/>
  <c r="R289" s="1"/>
  <c r="J290"/>
  <c r="R290" s="1"/>
  <c r="J291"/>
  <c r="R291" s="1"/>
  <c r="J292"/>
  <c r="R292" s="1"/>
  <c r="J293"/>
  <c r="R293" s="1"/>
  <c r="J294"/>
  <c r="R294" s="1"/>
  <c r="J295"/>
  <c r="R295" s="1"/>
  <c r="J296"/>
  <c r="R296" s="1"/>
  <c r="J297"/>
  <c r="R297" s="1"/>
  <c r="J298"/>
  <c r="R298" s="1"/>
  <c r="J299"/>
  <c r="R299" s="1"/>
  <c r="J300"/>
  <c r="R300" s="1"/>
  <c r="J301"/>
  <c r="R301" s="1"/>
  <c r="J302"/>
  <c r="R302" s="1"/>
  <c r="J303"/>
  <c r="R303" s="1"/>
  <c r="J304"/>
  <c r="R304" s="1"/>
  <c r="J305"/>
  <c r="R305" s="1"/>
  <c r="J306"/>
  <c r="R306" s="1"/>
  <c r="J307"/>
  <c r="R307" s="1"/>
  <c r="J308"/>
  <c r="R308" s="1"/>
  <c r="J309"/>
  <c r="R309" s="1"/>
  <c r="J310"/>
  <c r="R310" s="1"/>
  <c r="J311"/>
  <c r="R311" s="1"/>
  <c r="J312"/>
  <c r="R312" s="1"/>
  <c r="J313"/>
  <c r="R313" s="1"/>
  <c r="J314"/>
  <c r="R314" s="1"/>
  <c r="J315"/>
  <c r="R315" s="1"/>
  <c r="J316"/>
  <c r="R316" s="1"/>
  <c r="J317"/>
  <c r="R317" s="1"/>
  <c r="J318"/>
  <c r="R318" s="1"/>
  <c r="J319"/>
  <c r="R319" s="1"/>
  <c r="J320"/>
  <c r="R320" s="1"/>
  <c r="J321"/>
  <c r="R321" s="1"/>
  <c r="J322"/>
  <c r="R322" s="1"/>
  <c r="J323"/>
  <c r="R323" s="1"/>
  <c r="J324"/>
  <c r="R324" s="1"/>
  <c r="J325"/>
  <c r="R325" s="1"/>
  <c r="J326"/>
  <c r="R326" s="1"/>
  <c r="J327"/>
  <c r="R327" s="1"/>
  <c r="J328"/>
  <c r="R328" s="1"/>
  <c r="J329"/>
  <c r="R329" s="1"/>
  <c r="J330"/>
  <c r="R330" s="1"/>
  <c r="J331"/>
  <c r="R331" s="1"/>
  <c r="J332"/>
  <c r="R332" s="1"/>
  <c r="J333"/>
  <c r="R333" s="1"/>
  <c r="J334"/>
  <c r="R334" s="1"/>
  <c r="J335"/>
  <c r="R335" s="1"/>
  <c r="J336"/>
  <c r="R336" s="1"/>
  <c r="J337"/>
  <c r="R337" s="1"/>
  <c r="J338"/>
  <c r="R338" s="1"/>
  <c r="J339"/>
  <c r="R339" s="1"/>
  <c r="J340"/>
  <c r="R340" s="1"/>
  <c r="J341"/>
  <c r="R341" s="1"/>
  <c r="J342"/>
  <c r="R342" s="1"/>
  <c r="J343"/>
  <c r="R343" s="1"/>
  <c r="J344"/>
  <c r="R344" s="1"/>
  <c r="J345"/>
  <c r="R345" s="1"/>
  <c r="J346"/>
  <c r="R346" s="1"/>
  <c r="J347"/>
  <c r="R347" s="1"/>
  <c r="J348"/>
  <c r="R348" s="1"/>
  <c r="J349"/>
  <c r="R349" s="1"/>
  <c r="J350"/>
  <c r="R350" s="1"/>
  <c r="J351"/>
  <c r="R351" s="1"/>
  <c r="J352"/>
  <c r="R352" s="1"/>
  <c r="J353"/>
  <c r="R353" s="1"/>
  <c r="J354"/>
  <c r="R354" s="1"/>
  <c r="J355"/>
  <c r="R355" s="1"/>
  <c r="J356"/>
  <c r="R356" s="1"/>
  <c r="J357"/>
  <c r="R357" s="1"/>
  <c r="J358"/>
  <c r="R358" s="1"/>
  <c r="J359"/>
  <c r="R359" s="1"/>
  <c r="J360"/>
  <c r="R360" s="1"/>
  <c r="J361"/>
  <c r="R361" s="1"/>
  <c r="J362"/>
  <c r="R362" s="1"/>
  <c r="J363"/>
  <c r="R363" s="1"/>
  <c r="J364"/>
  <c r="R364" s="1"/>
  <c r="J365"/>
  <c r="R365" s="1"/>
  <c r="J366"/>
  <c r="R366" s="1"/>
  <c r="J367"/>
  <c r="R367" s="1"/>
  <c r="J368"/>
  <c r="R368" s="1"/>
  <c r="J369"/>
  <c r="R369" s="1"/>
  <c r="J370"/>
  <c r="R370" s="1"/>
  <c r="J371"/>
  <c r="R371" s="1"/>
  <c r="J372"/>
  <c r="R372" s="1"/>
  <c r="J373"/>
  <c r="R373" s="1"/>
  <c r="J374"/>
  <c r="R374" s="1"/>
  <c r="J375"/>
  <c r="R375" s="1"/>
  <c r="J376"/>
  <c r="R376" s="1"/>
  <c r="J377"/>
  <c r="R377" s="1"/>
  <c r="J378"/>
  <c r="R378" s="1"/>
  <c r="J379"/>
  <c r="R379" s="1"/>
  <c r="J380"/>
  <c r="R380" s="1"/>
  <c r="J381"/>
  <c r="R381" s="1"/>
  <c r="J382"/>
  <c r="R382" s="1"/>
  <c r="J383"/>
  <c r="R383" s="1"/>
  <c r="J384"/>
  <c r="R384" s="1"/>
  <c r="J385"/>
  <c r="R385" s="1"/>
  <c r="J386"/>
  <c r="R386" s="1"/>
  <c r="J387"/>
  <c r="R387" s="1"/>
  <c r="J388"/>
  <c r="R388" s="1"/>
  <c r="J389"/>
  <c r="R389" s="1"/>
  <c r="J390"/>
  <c r="R390" s="1"/>
  <c r="J391"/>
  <c r="R391" s="1"/>
  <c r="J392"/>
  <c r="R392" s="1"/>
  <c r="J393"/>
  <c r="R393" s="1"/>
  <c r="J394"/>
  <c r="R394" s="1"/>
  <c r="J395"/>
  <c r="R395" s="1"/>
  <c r="J396"/>
  <c r="R396" s="1"/>
  <c r="J397"/>
  <c r="R397" s="1"/>
  <c r="J398"/>
  <c r="R398" s="1"/>
  <c r="J399"/>
  <c r="R399" s="1"/>
  <c r="J400"/>
  <c r="R400" s="1"/>
  <c r="J401"/>
  <c r="R401" s="1"/>
  <c r="J402"/>
  <c r="R402" s="1"/>
  <c r="J403"/>
  <c r="R403" s="1"/>
  <c r="J404"/>
  <c r="R404" s="1"/>
  <c r="J405"/>
  <c r="R405" s="1"/>
  <c r="J406"/>
  <c r="R406" s="1"/>
  <c r="J407"/>
  <c r="R407" s="1"/>
  <c r="J408"/>
  <c r="R408" s="1"/>
  <c r="J409"/>
  <c r="R409" s="1"/>
  <c r="J410"/>
  <c r="R410" s="1"/>
  <c r="J411"/>
  <c r="R411" s="1"/>
  <c r="J412"/>
  <c r="R412" s="1"/>
  <c r="J413"/>
  <c r="R413" s="1"/>
  <c r="J414"/>
  <c r="R414" s="1"/>
  <c r="J415"/>
  <c r="R415" s="1"/>
  <c r="J416"/>
  <c r="R416" s="1"/>
  <c r="J417"/>
  <c r="R417" s="1"/>
  <c r="J418"/>
  <c r="R418" s="1"/>
  <c r="J419"/>
  <c r="R419" s="1"/>
  <c r="J420"/>
  <c r="R420" s="1"/>
  <c r="J421"/>
  <c r="R421" s="1"/>
  <c r="J422"/>
  <c r="R422" s="1"/>
  <c r="J423"/>
  <c r="R423" s="1"/>
  <c r="J424"/>
  <c r="R424" s="1"/>
  <c r="J425"/>
  <c r="R425" s="1"/>
  <c r="J426"/>
  <c r="R426" s="1"/>
  <c r="J427"/>
  <c r="R427" s="1"/>
  <c r="J428"/>
  <c r="R428" s="1"/>
  <c r="J429"/>
  <c r="R429" s="1"/>
  <c r="J430"/>
  <c r="R430" s="1"/>
  <c r="J431"/>
  <c r="R431" s="1"/>
  <c r="J432"/>
  <c r="R432" s="1"/>
  <c r="J433"/>
  <c r="R433" s="1"/>
  <c r="J434"/>
  <c r="R434" s="1"/>
  <c r="J435"/>
  <c r="R435" s="1"/>
  <c r="J436"/>
  <c r="R436" s="1"/>
  <c r="J437"/>
  <c r="R437" s="1"/>
  <c r="J438"/>
  <c r="R438" s="1"/>
  <c r="J439"/>
  <c r="R439" s="1"/>
  <c r="J440"/>
  <c r="R440" s="1"/>
  <c r="J441"/>
  <c r="R441" s="1"/>
  <c r="J442"/>
  <c r="R442" s="1"/>
  <c r="J443"/>
  <c r="R443" s="1"/>
  <c r="J444"/>
  <c r="R444" s="1"/>
  <c r="J445"/>
  <c r="R445" s="1"/>
  <c r="J446"/>
  <c r="R446" s="1"/>
  <c r="J447"/>
  <c r="R447" s="1"/>
  <c r="J448"/>
  <c r="R448" s="1"/>
  <c r="J449"/>
  <c r="R449" s="1"/>
  <c r="J450"/>
  <c r="R450" s="1"/>
  <c r="J451"/>
  <c r="R451" s="1"/>
  <c r="J452"/>
  <c r="R452" s="1"/>
  <c r="J453"/>
  <c r="R453" s="1"/>
  <c r="J454"/>
  <c r="R454" s="1"/>
  <c r="J455"/>
  <c r="R455" s="1"/>
  <c r="J456"/>
  <c r="R456" s="1"/>
  <c r="J457"/>
  <c r="R457" s="1"/>
  <c r="J458"/>
  <c r="R458" s="1"/>
  <c r="J459"/>
  <c r="R459" s="1"/>
  <c r="J460"/>
  <c r="R460" s="1"/>
  <c r="J461"/>
  <c r="R461" s="1"/>
  <c r="J462"/>
  <c r="R462" s="1"/>
  <c r="J463"/>
  <c r="R463" s="1"/>
  <c r="J464"/>
  <c r="R464" s="1"/>
  <c r="J465"/>
  <c r="R465" s="1"/>
  <c r="J466"/>
  <c r="R466" s="1"/>
  <c r="J467"/>
  <c r="R467" s="1"/>
  <c r="J468"/>
  <c r="R468" s="1"/>
  <c r="J469"/>
  <c r="R469" s="1"/>
  <c r="J470"/>
  <c r="R470" s="1"/>
  <c r="J471"/>
  <c r="R471" s="1"/>
  <c r="J472"/>
  <c r="R472" s="1"/>
  <c r="J473"/>
  <c r="R473" s="1"/>
  <c r="J474"/>
  <c r="R474" s="1"/>
  <c r="J475"/>
  <c r="R475" s="1"/>
  <c r="J476"/>
  <c r="R476" s="1"/>
  <c r="J477"/>
  <c r="R477" s="1"/>
  <c r="J478"/>
  <c r="R478" s="1"/>
  <c r="J479"/>
  <c r="R479" s="1"/>
  <c r="J480"/>
  <c r="R480" s="1"/>
  <c r="J481"/>
  <c r="R481" s="1"/>
  <c r="J482"/>
  <c r="R482" s="1"/>
  <c r="J483"/>
  <c r="R483" s="1"/>
  <c r="J484"/>
  <c r="R484" s="1"/>
  <c r="J485"/>
  <c r="R485" s="1"/>
  <c r="J486"/>
  <c r="R486" s="1"/>
  <c r="J487"/>
  <c r="R487" s="1"/>
  <c r="J488"/>
  <c r="R488" s="1"/>
  <c r="J489"/>
  <c r="R489" s="1"/>
  <c r="J490"/>
  <c r="R490" s="1"/>
  <c r="J491"/>
  <c r="R491" s="1"/>
  <c r="J492"/>
  <c r="R492" s="1"/>
  <c r="J493"/>
  <c r="R493" s="1"/>
  <c r="J494"/>
  <c r="R494" s="1"/>
  <c r="J495"/>
  <c r="R495" s="1"/>
  <c r="J496"/>
  <c r="R496" s="1"/>
  <c r="J497"/>
  <c r="R497" s="1"/>
  <c r="J498"/>
  <c r="R498" s="1"/>
  <c r="J499"/>
  <c r="R499" s="1"/>
  <c r="J500"/>
  <c r="R500" s="1"/>
  <c r="J501"/>
  <c r="R501" s="1"/>
  <c r="J502"/>
  <c r="R502" s="1"/>
  <c r="J503"/>
  <c r="R503" s="1"/>
  <c r="J504"/>
  <c r="R504" s="1"/>
  <c r="J505"/>
  <c r="R505" s="1"/>
  <c r="J506"/>
  <c r="R506" s="1"/>
  <c r="J507"/>
  <c r="R507" s="1"/>
  <c r="J508"/>
  <c r="R508" s="1"/>
  <c r="J509"/>
  <c r="R509" s="1"/>
  <c r="J510"/>
  <c r="R510" s="1"/>
  <c r="J511"/>
  <c r="R511" s="1"/>
  <c r="J512"/>
  <c r="R512" s="1"/>
  <c r="J513"/>
  <c r="R513" s="1"/>
  <c r="J514"/>
  <c r="R514" s="1"/>
  <c r="J515"/>
  <c r="R515" s="1"/>
  <c r="J516"/>
  <c r="R516" s="1"/>
  <c r="J517"/>
  <c r="R517" s="1"/>
  <c r="J518"/>
  <c r="R518" s="1"/>
  <c r="J519"/>
  <c r="R519" s="1"/>
  <c r="J520"/>
  <c r="R520" s="1"/>
  <c r="J521"/>
  <c r="R521" s="1"/>
  <c r="J522"/>
  <c r="R522" s="1"/>
  <c r="J523"/>
  <c r="R523" s="1"/>
  <c r="J524"/>
  <c r="R524" s="1"/>
  <c r="J525"/>
  <c r="R525" s="1"/>
  <c r="J526"/>
  <c r="R526" s="1"/>
  <c r="J527"/>
  <c r="R527" s="1"/>
  <c r="J528"/>
  <c r="R528" s="1"/>
  <c r="J529"/>
  <c r="R529" s="1"/>
  <c r="J530"/>
  <c r="R530" s="1"/>
  <c r="J531"/>
  <c r="R531" s="1"/>
  <c r="J532"/>
  <c r="R532" s="1"/>
  <c r="J533"/>
  <c r="R533" s="1"/>
  <c r="J534"/>
  <c r="R534" s="1"/>
  <c r="J535"/>
  <c r="R535" s="1"/>
  <c r="J536"/>
  <c r="R536" s="1"/>
  <c r="J537"/>
  <c r="R537" s="1"/>
  <c r="J538"/>
  <c r="R538" s="1"/>
  <c r="J539"/>
  <c r="R539" s="1"/>
  <c r="J540"/>
  <c r="R540" s="1"/>
  <c r="J541"/>
  <c r="R541" s="1"/>
  <c r="J542"/>
  <c r="R542" s="1"/>
  <c r="J543"/>
  <c r="R543" s="1"/>
  <c r="J544"/>
  <c r="R544" s="1"/>
  <c r="J545"/>
  <c r="R545" s="1"/>
  <c r="J546"/>
  <c r="R546" s="1"/>
  <c r="J547"/>
  <c r="R547" s="1"/>
  <c r="J548"/>
  <c r="R548" s="1"/>
  <c r="J549"/>
  <c r="R549" s="1"/>
  <c r="J550"/>
  <c r="R550" s="1"/>
  <c r="J551"/>
  <c r="R551" s="1"/>
  <c r="J552"/>
  <c r="R552" s="1"/>
  <c r="J553"/>
  <c r="R553" s="1"/>
  <c r="J554"/>
  <c r="R554" s="1"/>
  <c r="J555"/>
  <c r="R555" s="1"/>
  <c r="J556"/>
  <c r="R556" s="1"/>
  <c r="J557"/>
  <c r="R557" s="1"/>
  <c r="J558"/>
  <c r="R558" s="1"/>
  <c r="J559"/>
  <c r="R559" s="1"/>
  <c r="J560"/>
  <c r="R560" s="1"/>
  <c r="J561"/>
  <c r="R561" s="1"/>
  <c r="J562"/>
  <c r="R562" s="1"/>
  <c r="J563"/>
  <c r="R563" s="1"/>
  <c r="J564"/>
  <c r="R564" s="1"/>
  <c r="J565"/>
  <c r="R565" s="1"/>
  <c r="J566"/>
  <c r="R566" s="1"/>
  <c r="J567"/>
  <c r="R567" s="1"/>
  <c r="J568"/>
  <c r="R568" s="1"/>
  <c r="J569"/>
  <c r="R569" s="1"/>
  <c r="J570"/>
  <c r="R570" s="1"/>
  <c r="J571"/>
  <c r="R571" s="1"/>
  <c r="J572"/>
  <c r="R572" s="1"/>
  <c r="J573"/>
  <c r="R573" s="1"/>
  <c r="J574"/>
  <c r="R574" s="1"/>
  <c r="J575"/>
  <c r="R575" s="1"/>
  <c r="J576"/>
  <c r="R576" s="1"/>
  <c r="J577"/>
  <c r="R577" s="1"/>
  <c r="J578"/>
  <c r="R578" s="1"/>
  <c r="J579"/>
  <c r="R579" s="1"/>
  <c r="J580"/>
  <c r="R580" s="1"/>
  <c r="J581"/>
  <c r="R581" s="1"/>
  <c r="J582"/>
  <c r="R582" s="1"/>
  <c r="J583"/>
  <c r="R583" s="1"/>
  <c r="J584"/>
  <c r="R584" s="1"/>
  <c r="J585"/>
  <c r="R585" s="1"/>
  <c r="J586"/>
  <c r="R586" s="1"/>
  <c r="J587"/>
  <c r="R587" s="1"/>
  <c r="J588"/>
  <c r="R588" s="1"/>
  <c r="J589"/>
  <c r="R589" s="1"/>
  <c r="J590"/>
  <c r="R590" s="1"/>
  <c r="J591"/>
  <c r="R591" s="1"/>
  <c r="J592"/>
  <c r="R592" s="1"/>
  <c r="J593"/>
  <c r="R593" s="1"/>
  <c r="J594"/>
  <c r="R594" s="1"/>
  <c r="J595"/>
  <c r="R595" s="1"/>
  <c r="J596"/>
  <c r="R596" s="1"/>
  <c r="J597"/>
  <c r="R597" s="1"/>
  <c r="J598"/>
  <c r="R598" s="1"/>
  <c r="J599"/>
  <c r="R599" s="1"/>
  <c r="J600"/>
  <c r="R600" s="1"/>
  <c r="J601"/>
  <c r="R601" s="1"/>
  <c r="J602"/>
  <c r="R602" s="1"/>
  <c r="J603"/>
  <c r="R603" s="1"/>
  <c r="J604"/>
  <c r="R604" s="1"/>
  <c r="J605"/>
  <c r="R605" s="1"/>
  <c r="J606"/>
  <c r="R606" s="1"/>
  <c r="J607"/>
  <c r="R607" s="1"/>
  <c r="J608"/>
  <c r="R608" s="1"/>
  <c r="J609"/>
  <c r="R609" s="1"/>
  <c r="J610"/>
  <c r="R610" s="1"/>
  <c r="J611"/>
  <c r="R611" s="1"/>
  <c r="J612"/>
  <c r="R612" s="1"/>
  <c r="J613"/>
  <c r="R613" s="1"/>
  <c r="J614"/>
  <c r="R614" s="1"/>
  <c r="J615"/>
  <c r="R615" s="1"/>
  <c r="J616"/>
  <c r="R616" s="1"/>
  <c r="J617"/>
  <c r="R617" s="1"/>
  <c r="J618"/>
  <c r="R618" s="1"/>
  <c r="J619"/>
  <c r="R619" s="1"/>
  <c r="J620"/>
  <c r="R620" s="1"/>
  <c r="J621"/>
  <c r="R621" s="1"/>
  <c r="J622"/>
  <c r="R622" s="1"/>
  <c r="J623"/>
  <c r="R623" s="1"/>
  <c r="J624"/>
  <c r="R624" s="1"/>
  <c r="J625"/>
  <c r="R625" s="1"/>
  <c r="J626"/>
  <c r="R626" s="1"/>
  <c r="J627"/>
  <c r="R627" s="1"/>
  <c r="J628"/>
  <c r="R628" s="1"/>
  <c r="J629"/>
  <c r="R629" s="1"/>
  <c r="J630"/>
  <c r="R630" s="1"/>
  <c r="J631"/>
  <c r="R631" s="1"/>
  <c r="J632"/>
  <c r="R632" s="1"/>
  <c r="J633"/>
  <c r="R633" s="1"/>
  <c r="J634"/>
  <c r="R634" s="1"/>
  <c r="J635"/>
  <c r="R635" s="1"/>
  <c r="K2"/>
  <c r="S2" s="1"/>
  <c r="J2"/>
  <c r="R2" s="1"/>
  <c r="E7" i="11"/>
  <c r="E6"/>
  <c r="E5"/>
  <c r="E4"/>
  <c r="E3"/>
  <c r="T3" i="7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511"/>
  <c r="T512"/>
  <c r="T513"/>
  <c r="T514"/>
  <c r="T515"/>
  <c r="T516"/>
  <c r="T517"/>
  <c r="T518"/>
  <c r="T519"/>
  <c r="T520"/>
  <c r="T521"/>
  <c r="T522"/>
  <c r="T523"/>
  <c r="T524"/>
  <c r="T525"/>
  <c r="T526"/>
  <c r="T527"/>
  <c r="T528"/>
  <c r="T529"/>
  <c r="T530"/>
  <c r="T531"/>
  <c r="T532"/>
  <c r="T533"/>
  <c r="T534"/>
  <c r="T535"/>
  <c r="T536"/>
  <c r="T537"/>
  <c r="T538"/>
  <c r="T539"/>
  <c r="T540"/>
  <c r="T541"/>
  <c r="T542"/>
  <c r="T543"/>
  <c r="T544"/>
  <c r="T545"/>
  <c r="T546"/>
  <c r="T547"/>
  <c r="T548"/>
  <c r="T549"/>
  <c r="T550"/>
  <c r="T551"/>
  <c r="T552"/>
  <c r="T553"/>
  <c r="T554"/>
  <c r="T555"/>
  <c r="T556"/>
  <c r="T557"/>
  <c r="T558"/>
  <c r="T559"/>
  <c r="T560"/>
  <c r="T561"/>
  <c r="T562"/>
  <c r="T563"/>
  <c r="T564"/>
  <c r="T565"/>
  <c r="T566"/>
  <c r="T567"/>
  <c r="T568"/>
  <c r="T569"/>
  <c r="T570"/>
  <c r="T571"/>
  <c r="T572"/>
  <c r="T573"/>
  <c r="T574"/>
  <c r="T575"/>
  <c r="T576"/>
  <c r="T577"/>
  <c r="T578"/>
  <c r="T579"/>
  <c r="T580"/>
  <c r="T581"/>
  <c r="T582"/>
  <c r="T583"/>
  <c r="T584"/>
  <c r="T585"/>
  <c r="T586"/>
  <c r="T587"/>
  <c r="T588"/>
  <c r="T589"/>
  <c r="T590"/>
  <c r="T591"/>
  <c r="T592"/>
  <c r="T593"/>
  <c r="T594"/>
  <c r="T595"/>
  <c r="T596"/>
  <c r="T597"/>
  <c r="T598"/>
  <c r="T599"/>
  <c r="T600"/>
  <c r="T601"/>
  <c r="T602"/>
  <c r="T603"/>
  <c r="T604"/>
  <c r="T605"/>
  <c r="T606"/>
  <c r="T607"/>
  <c r="T608"/>
  <c r="T609"/>
  <c r="T610"/>
  <c r="T611"/>
  <c r="T612"/>
  <c r="T613"/>
  <c r="T614"/>
  <c r="T615"/>
  <c r="T616"/>
  <c r="T617"/>
  <c r="T618"/>
  <c r="T619"/>
  <c r="T620"/>
  <c r="T621"/>
  <c r="T622"/>
  <c r="T623"/>
  <c r="T624"/>
  <c r="T625"/>
  <c r="T626"/>
  <c r="T627"/>
  <c r="T628"/>
  <c r="T629"/>
  <c r="T630"/>
  <c r="T631"/>
  <c r="T632"/>
  <c r="T633"/>
  <c r="T634"/>
  <c r="T635"/>
  <c r="T636"/>
  <c r="T637"/>
  <c r="T638"/>
  <c r="T639"/>
  <c r="T640"/>
  <c r="T641"/>
  <c r="T642"/>
  <c r="T643"/>
  <c r="T644"/>
  <c r="T645"/>
  <c r="T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2"/>
  <c r="C12" i="5"/>
  <c r="C19"/>
  <c r="C20"/>
  <c r="C27"/>
  <c r="C28"/>
  <c r="S3" i="7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S579"/>
  <c r="S580"/>
  <c r="S581"/>
  <c r="S582"/>
  <c r="S583"/>
  <c r="S584"/>
  <c r="S585"/>
  <c r="S586"/>
  <c r="S587"/>
  <c r="S588"/>
  <c r="S589"/>
  <c r="S590"/>
  <c r="S591"/>
  <c r="S592"/>
  <c r="S593"/>
  <c r="S594"/>
  <c r="S595"/>
  <c r="S596"/>
  <c r="S597"/>
  <c r="S598"/>
  <c r="S599"/>
  <c r="S600"/>
  <c r="S601"/>
  <c r="S602"/>
  <c r="S603"/>
  <c r="S604"/>
  <c r="S605"/>
  <c r="S606"/>
  <c r="S607"/>
  <c r="S608"/>
  <c r="S609"/>
  <c r="S610"/>
  <c r="S611"/>
  <c r="S612"/>
  <c r="S613"/>
  <c r="S614"/>
  <c r="S615"/>
  <c r="S616"/>
  <c r="S617"/>
  <c r="S618"/>
  <c r="S619"/>
  <c r="S620"/>
  <c r="S621"/>
  <c r="S622"/>
  <c r="S623"/>
  <c r="S624"/>
  <c r="S625"/>
  <c r="S626"/>
  <c r="S627"/>
  <c r="S628"/>
  <c r="S629"/>
  <c r="S630"/>
  <c r="S631"/>
  <c r="S632"/>
  <c r="S633"/>
  <c r="S634"/>
  <c r="S635"/>
  <c r="S636"/>
  <c r="S637"/>
  <c r="S638"/>
  <c r="S639"/>
  <c r="S640"/>
  <c r="S641"/>
  <c r="S642"/>
  <c r="S643"/>
  <c r="S644"/>
  <c r="S645"/>
  <c r="S2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2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570"/>
  <c r="Y571"/>
  <c r="Y572"/>
  <c r="Y573"/>
  <c r="Y574"/>
  <c r="Y575"/>
  <c r="Y576"/>
  <c r="Y577"/>
  <c r="Y578"/>
  <c r="Y579"/>
  <c r="Y580"/>
  <c r="Y581"/>
  <c r="Y582"/>
  <c r="Y583"/>
  <c r="Y584"/>
  <c r="Y585"/>
  <c r="Y586"/>
  <c r="Y587"/>
  <c r="Y588"/>
  <c r="Y589"/>
  <c r="Y590"/>
  <c r="Y591"/>
  <c r="Y592"/>
  <c r="Y593"/>
  <c r="Y594"/>
  <c r="Y595"/>
  <c r="Y596"/>
  <c r="Y597"/>
  <c r="Y598"/>
  <c r="Y599"/>
  <c r="Y600"/>
  <c r="Y601"/>
  <c r="Y602"/>
  <c r="Y603"/>
  <c r="Y604"/>
  <c r="Y605"/>
  <c r="Y606"/>
  <c r="Y607"/>
  <c r="Y608"/>
  <c r="Y609"/>
  <c r="Y610"/>
  <c r="Y611"/>
  <c r="Y612"/>
  <c r="Y613"/>
  <c r="Y614"/>
  <c r="Y615"/>
  <c r="Y616"/>
  <c r="Y617"/>
  <c r="Y618"/>
  <c r="Y619"/>
  <c r="Y620"/>
  <c r="Y621"/>
  <c r="Y622"/>
  <c r="Y623"/>
  <c r="Y624"/>
  <c r="Y625"/>
  <c r="Y626"/>
  <c r="Y627"/>
  <c r="Y628"/>
  <c r="Y629"/>
  <c r="Y630"/>
  <c r="Y631"/>
  <c r="Y632"/>
  <c r="Y633"/>
  <c r="Y634"/>
  <c r="Y635"/>
  <c r="Y636"/>
  <c r="Y637"/>
  <c r="Y638"/>
  <c r="Y639"/>
  <c r="Y640"/>
  <c r="Y641"/>
  <c r="Y642"/>
  <c r="Y643"/>
  <c r="Y644"/>
  <c r="Y645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  <c r="X321"/>
  <c r="X322"/>
  <c r="X323"/>
  <c r="X324"/>
  <c r="X325"/>
  <c r="X326"/>
  <c r="X327"/>
  <c r="X328"/>
  <c r="X329"/>
  <c r="X330"/>
  <c r="X331"/>
  <c r="X332"/>
  <c r="X333"/>
  <c r="X334"/>
  <c r="X335"/>
  <c r="X336"/>
  <c r="X337"/>
  <c r="X338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X362"/>
  <c r="X363"/>
  <c r="X364"/>
  <c r="X365"/>
  <c r="X366"/>
  <c r="X367"/>
  <c r="X368"/>
  <c r="X369"/>
  <c r="X370"/>
  <c r="X371"/>
  <c r="X372"/>
  <c r="X373"/>
  <c r="X374"/>
  <c r="X375"/>
  <c r="X376"/>
  <c r="X377"/>
  <c r="X378"/>
  <c r="X379"/>
  <c r="X380"/>
  <c r="X381"/>
  <c r="X382"/>
  <c r="X383"/>
  <c r="X384"/>
  <c r="X385"/>
  <c r="X386"/>
  <c r="X387"/>
  <c r="X388"/>
  <c r="X389"/>
  <c r="X390"/>
  <c r="X391"/>
  <c r="X392"/>
  <c r="X393"/>
  <c r="X394"/>
  <c r="X395"/>
  <c r="X396"/>
  <c r="X397"/>
  <c r="X398"/>
  <c r="X399"/>
  <c r="X400"/>
  <c r="X401"/>
  <c r="X402"/>
  <c r="X403"/>
  <c r="X404"/>
  <c r="X405"/>
  <c r="X406"/>
  <c r="X407"/>
  <c r="X408"/>
  <c r="X409"/>
  <c r="X410"/>
  <c r="X411"/>
  <c r="X412"/>
  <c r="X413"/>
  <c r="X414"/>
  <c r="X415"/>
  <c r="X416"/>
  <c r="X417"/>
  <c r="X418"/>
  <c r="X419"/>
  <c r="X420"/>
  <c r="X421"/>
  <c r="X422"/>
  <c r="X423"/>
  <c r="X424"/>
  <c r="X425"/>
  <c r="X426"/>
  <c r="X427"/>
  <c r="X428"/>
  <c r="X429"/>
  <c r="X430"/>
  <c r="X431"/>
  <c r="X432"/>
  <c r="X433"/>
  <c r="X434"/>
  <c r="X435"/>
  <c r="X436"/>
  <c r="X437"/>
  <c r="X438"/>
  <c r="X439"/>
  <c r="X440"/>
  <c r="X441"/>
  <c r="X442"/>
  <c r="X443"/>
  <c r="X444"/>
  <c r="X445"/>
  <c r="X446"/>
  <c r="X447"/>
  <c r="X448"/>
  <c r="X449"/>
  <c r="X450"/>
  <c r="X451"/>
  <c r="X452"/>
  <c r="X453"/>
  <c r="X454"/>
  <c r="X455"/>
  <c r="X456"/>
  <c r="X457"/>
  <c r="X458"/>
  <c r="X459"/>
  <c r="X460"/>
  <c r="X461"/>
  <c r="X462"/>
  <c r="X463"/>
  <c r="X464"/>
  <c r="X465"/>
  <c r="X466"/>
  <c r="X467"/>
  <c r="X468"/>
  <c r="X469"/>
  <c r="X470"/>
  <c r="X471"/>
  <c r="X472"/>
  <c r="X473"/>
  <c r="X474"/>
  <c r="X475"/>
  <c r="X476"/>
  <c r="X477"/>
  <c r="X478"/>
  <c r="X479"/>
  <c r="X480"/>
  <c r="X481"/>
  <c r="X482"/>
  <c r="X483"/>
  <c r="X484"/>
  <c r="X485"/>
  <c r="X486"/>
  <c r="X487"/>
  <c r="X488"/>
  <c r="X489"/>
  <c r="X490"/>
  <c r="X491"/>
  <c r="X492"/>
  <c r="X493"/>
  <c r="X494"/>
  <c r="X495"/>
  <c r="X496"/>
  <c r="X497"/>
  <c r="X498"/>
  <c r="X499"/>
  <c r="X500"/>
  <c r="X501"/>
  <c r="X502"/>
  <c r="X503"/>
  <c r="X504"/>
  <c r="X505"/>
  <c r="X506"/>
  <c r="X507"/>
  <c r="X508"/>
  <c r="X509"/>
  <c r="X510"/>
  <c r="X511"/>
  <c r="X512"/>
  <c r="X513"/>
  <c r="X514"/>
  <c r="X515"/>
  <c r="X516"/>
  <c r="X517"/>
  <c r="X518"/>
  <c r="X519"/>
  <c r="X520"/>
  <c r="X521"/>
  <c r="X522"/>
  <c r="X523"/>
  <c r="X524"/>
  <c r="X525"/>
  <c r="X526"/>
  <c r="X527"/>
  <c r="X528"/>
  <c r="X529"/>
  <c r="X530"/>
  <c r="X531"/>
  <c r="X532"/>
  <c r="X533"/>
  <c r="X534"/>
  <c r="X535"/>
  <c r="X536"/>
  <c r="X537"/>
  <c r="X538"/>
  <c r="X539"/>
  <c r="X540"/>
  <c r="X541"/>
  <c r="X542"/>
  <c r="X543"/>
  <c r="X544"/>
  <c r="X545"/>
  <c r="X546"/>
  <c r="X547"/>
  <c r="X548"/>
  <c r="X549"/>
  <c r="X550"/>
  <c r="X551"/>
  <c r="X552"/>
  <c r="X553"/>
  <c r="X554"/>
  <c r="X555"/>
  <c r="X556"/>
  <c r="X557"/>
  <c r="X558"/>
  <c r="X559"/>
  <c r="X560"/>
  <c r="X561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579"/>
  <c r="X580"/>
  <c r="X581"/>
  <c r="X582"/>
  <c r="X583"/>
  <c r="X584"/>
  <c r="X585"/>
  <c r="X586"/>
  <c r="X587"/>
  <c r="X588"/>
  <c r="X589"/>
  <c r="X590"/>
  <c r="X591"/>
  <c r="X592"/>
  <c r="X593"/>
  <c r="X594"/>
  <c r="X595"/>
  <c r="X596"/>
  <c r="X597"/>
  <c r="X598"/>
  <c r="X599"/>
  <c r="X600"/>
  <c r="X601"/>
  <c r="X602"/>
  <c r="X603"/>
  <c r="X604"/>
  <c r="X605"/>
  <c r="X606"/>
  <c r="X607"/>
  <c r="X608"/>
  <c r="X609"/>
  <c r="X610"/>
  <c r="X611"/>
  <c r="X612"/>
  <c r="X613"/>
  <c r="X614"/>
  <c r="X615"/>
  <c r="X616"/>
  <c r="X617"/>
  <c r="X618"/>
  <c r="X619"/>
  <c r="X620"/>
  <c r="X621"/>
  <c r="X622"/>
  <c r="X623"/>
  <c r="X624"/>
  <c r="X625"/>
  <c r="X626"/>
  <c r="X627"/>
  <c r="X628"/>
  <c r="X629"/>
  <c r="X630"/>
  <c r="X631"/>
  <c r="X632"/>
  <c r="X633"/>
  <c r="X634"/>
  <c r="X635"/>
  <c r="X636"/>
  <c r="X637"/>
  <c r="X638"/>
  <c r="X639"/>
  <c r="X640"/>
  <c r="X641"/>
  <c r="X642"/>
  <c r="X643"/>
  <c r="X644"/>
  <c r="X645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542"/>
  <c r="W543"/>
  <c r="W544"/>
  <c r="W545"/>
  <c r="W546"/>
  <c r="W547"/>
  <c r="W548"/>
  <c r="W549"/>
  <c r="W550"/>
  <c r="W551"/>
  <c r="W552"/>
  <c r="W553"/>
  <c r="W554"/>
  <c r="W555"/>
  <c r="W556"/>
  <c r="W557"/>
  <c r="W558"/>
  <c r="W559"/>
  <c r="W560"/>
  <c r="W561"/>
  <c r="W562"/>
  <c r="W563"/>
  <c r="W564"/>
  <c r="W565"/>
  <c r="W566"/>
  <c r="W567"/>
  <c r="W568"/>
  <c r="W569"/>
  <c r="W570"/>
  <c r="W571"/>
  <c r="W572"/>
  <c r="W573"/>
  <c r="W574"/>
  <c r="W575"/>
  <c r="W576"/>
  <c r="W577"/>
  <c r="W578"/>
  <c r="W579"/>
  <c r="W580"/>
  <c r="W581"/>
  <c r="W582"/>
  <c r="W583"/>
  <c r="W584"/>
  <c r="W585"/>
  <c r="W586"/>
  <c r="W587"/>
  <c r="W588"/>
  <c r="W589"/>
  <c r="W590"/>
  <c r="W591"/>
  <c r="W592"/>
  <c r="W593"/>
  <c r="W594"/>
  <c r="W595"/>
  <c r="W596"/>
  <c r="W597"/>
  <c r="W598"/>
  <c r="W599"/>
  <c r="W600"/>
  <c r="W601"/>
  <c r="W602"/>
  <c r="W603"/>
  <c r="W604"/>
  <c r="W605"/>
  <c r="W606"/>
  <c r="W607"/>
  <c r="W608"/>
  <c r="W609"/>
  <c r="W610"/>
  <c r="W611"/>
  <c r="W612"/>
  <c r="W613"/>
  <c r="W614"/>
  <c r="W615"/>
  <c r="W616"/>
  <c r="W617"/>
  <c r="W618"/>
  <c r="W619"/>
  <c r="W620"/>
  <c r="W621"/>
  <c r="W622"/>
  <c r="W623"/>
  <c r="W624"/>
  <c r="W625"/>
  <c r="W626"/>
  <c r="W627"/>
  <c r="W628"/>
  <c r="W629"/>
  <c r="W630"/>
  <c r="W631"/>
  <c r="W632"/>
  <c r="W633"/>
  <c r="W634"/>
  <c r="W635"/>
  <c r="W636"/>
  <c r="W637"/>
  <c r="W638"/>
  <c r="W639"/>
  <c r="W640"/>
  <c r="W641"/>
  <c r="W642"/>
  <c r="W643"/>
  <c r="W644"/>
  <c r="W645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U376"/>
  <c r="U377"/>
  <c r="U378"/>
  <c r="U379"/>
  <c r="U380"/>
  <c r="U381"/>
  <c r="U382"/>
  <c r="U383"/>
  <c r="U384"/>
  <c r="U385"/>
  <c r="U386"/>
  <c r="U387"/>
  <c r="U388"/>
  <c r="U389"/>
  <c r="U390"/>
  <c r="U391"/>
  <c r="U392"/>
  <c r="U393"/>
  <c r="U394"/>
  <c r="U395"/>
  <c r="U396"/>
  <c r="U397"/>
  <c r="U398"/>
  <c r="U399"/>
  <c r="U400"/>
  <c r="U401"/>
  <c r="U402"/>
  <c r="U403"/>
  <c r="U404"/>
  <c r="U405"/>
  <c r="U406"/>
  <c r="U407"/>
  <c r="U408"/>
  <c r="U409"/>
  <c r="U410"/>
  <c r="U411"/>
  <c r="U412"/>
  <c r="U413"/>
  <c r="U414"/>
  <c r="U415"/>
  <c r="U416"/>
  <c r="U417"/>
  <c r="U418"/>
  <c r="U419"/>
  <c r="U420"/>
  <c r="U421"/>
  <c r="U422"/>
  <c r="U423"/>
  <c r="U424"/>
  <c r="U425"/>
  <c r="U426"/>
  <c r="U427"/>
  <c r="U428"/>
  <c r="U429"/>
  <c r="U430"/>
  <c r="U431"/>
  <c r="U432"/>
  <c r="U433"/>
  <c r="U434"/>
  <c r="U435"/>
  <c r="U436"/>
  <c r="U437"/>
  <c r="U438"/>
  <c r="U439"/>
  <c r="U440"/>
  <c r="U441"/>
  <c r="U442"/>
  <c r="U443"/>
  <c r="U444"/>
  <c r="U445"/>
  <c r="U446"/>
  <c r="U447"/>
  <c r="U448"/>
  <c r="U449"/>
  <c r="U450"/>
  <c r="U451"/>
  <c r="U452"/>
  <c r="U453"/>
  <c r="U454"/>
  <c r="U455"/>
  <c r="U456"/>
  <c r="U457"/>
  <c r="U458"/>
  <c r="U459"/>
  <c r="U460"/>
  <c r="U461"/>
  <c r="U462"/>
  <c r="U463"/>
  <c r="U464"/>
  <c r="U465"/>
  <c r="U466"/>
  <c r="U467"/>
  <c r="U468"/>
  <c r="U469"/>
  <c r="U470"/>
  <c r="U471"/>
  <c r="U472"/>
  <c r="U473"/>
  <c r="U474"/>
  <c r="U475"/>
  <c r="U476"/>
  <c r="U477"/>
  <c r="U478"/>
  <c r="U479"/>
  <c r="U480"/>
  <c r="U481"/>
  <c r="U482"/>
  <c r="U483"/>
  <c r="U484"/>
  <c r="U485"/>
  <c r="U486"/>
  <c r="U487"/>
  <c r="U488"/>
  <c r="U489"/>
  <c r="U490"/>
  <c r="U491"/>
  <c r="U492"/>
  <c r="U493"/>
  <c r="U494"/>
  <c r="U495"/>
  <c r="U496"/>
  <c r="U497"/>
  <c r="U498"/>
  <c r="U499"/>
  <c r="U500"/>
  <c r="U501"/>
  <c r="U502"/>
  <c r="U503"/>
  <c r="U504"/>
  <c r="U505"/>
  <c r="U506"/>
  <c r="U507"/>
  <c r="U508"/>
  <c r="U509"/>
  <c r="U510"/>
  <c r="U511"/>
  <c r="U512"/>
  <c r="U513"/>
  <c r="U514"/>
  <c r="U515"/>
  <c r="U516"/>
  <c r="U517"/>
  <c r="U518"/>
  <c r="U519"/>
  <c r="U520"/>
  <c r="U521"/>
  <c r="U522"/>
  <c r="U523"/>
  <c r="U524"/>
  <c r="U525"/>
  <c r="U526"/>
  <c r="U527"/>
  <c r="U528"/>
  <c r="U529"/>
  <c r="U530"/>
  <c r="U531"/>
  <c r="U532"/>
  <c r="U533"/>
  <c r="U534"/>
  <c r="U535"/>
  <c r="U536"/>
  <c r="U537"/>
  <c r="U538"/>
  <c r="U539"/>
  <c r="U540"/>
  <c r="U541"/>
  <c r="U542"/>
  <c r="U543"/>
  <c r="U544"/>
  <c r="U545"/>
  <c r="U546"/>
  <c r="U547"/>
  <c r="U548"/>
  <c r="U549"/>
  <c r="U550"/>
  <c r="U551"/>
  <c r="U552"/>
  <c r="U553"/>
  <c r="U554"/>
  <c r="U555"/>
  <c r="U556"/>
  <c r="U557"/>
  <c r="U558"/>
  <c r="U559"/>
  <c r="U560"/>
  <c r="U561"/>
  <c r="U562"/>
  <c r="U563"/>
  <c r="U564"/>
  <c r="U565"/>
  <c r="U566"/>
  <c r="U567"/>
  <c r="U568"/>
  <c r="U569"/>
  <c r="U570"/>
  <c r="U571"/>
  <c r="U572"/>
  <c r="U573"/>
  <c r="U574"/>
  <c r="U575"/>
  <c r="U576"/>
  <c r="U577"/>
  <c r="U578"/>
  <c r="U579"/>
  <c r="U580"/>
  <c r="U581"/>
  <c r="U582"/>
  <c r="U583"/>
  <c r="U584"/>
  <c r="U585"/>
  <c r="U586"/>
  <c r="U587"/>
  <c r="U588"/>
  <c r="U589"/>
  <c r="U590"/>
  <c r="U591"/>
  <c r="U592"/>
  <c r="U593"/>
  <c r="U594"/>
  <c r="U595"/>
  <c r="U596"/>
  <c r="U597"/>
  <c r="U598"/>
  <c r="U599"/>
  <c r="U600"/>
  <c r="U601"/>
  <c r="U602"/>
  <c r="U603"/>
  <c r="U604"/>
  <c r="U605"/>
  <c r="U606"/>
  <c r="U607"/>
  <c r="U608"/>
  <c r="U609"/>
  <c r="U610"/>
  <c r="U611"/>
  <c r="U612"/>
  <c r="U613"/>
  <c r="U614"/>
  <c r="U615"/>
  <c r="U616"/>
  <c r="U617"/>
  <c r="U618"/>
  <c r="U619"/>
  <c r="U620"/>
  <c r="U621"/>
  <c r="U622"/>
  <c r="U623"/>
  <c r="U624"/>
  <c r="U625"/>
  <c r="U626"/>
  <c r="U627"/>
  <c r="U628"/>
  <c r="U629"/>
  <c r="U630"/>
  <c r="U631"/>
  <c r="U632"/>
  <c r="U633"/>
  <c r="U634"/>
  <c r="U635"/>
  <c r="U636"/>
  <c r="U637"/>
  <c r="U638"/>
  <c r="U639"/>
  <c r="U640"/>
  <c r="U641"/>
  <c r="U642"/>
  <c r="U643"/>
  <c r="U644"/>
  <c r="U645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19"/>
  <c r="Y3"/>
  <c r="Y4"/>
  <c r="Y5"/>
  <c r="Y6"/>
  <c r="Y7"/>
  <c r="Y8"/>
  <c r="Y9"/>
  <c r="Y10"/>
  <c r="Y11"/>
  <c r="Y12"/>
  <c r="Y13"/>
  <c r="Y14"/>
  <c r="Y15"/>
  <c r="Y16"/>
  <c r="Y17"/>
  <c r="Y18"/>
  <c r="Y19"/>
  <c r="Y2"/>
  <c r="X3"/>
  <c r="X4"/>
  <c r="X5"/>
  <c r="X6"/>
  <c r="X7"/>
  <c r="X8"/>
  <c r="X9"/>
  <c r="X10"/>
  <c r="X11"/>
  <c r="X12"/>
  <c r="X13"/>
  <c r="X14"/>
  <c r="X15"/>
  <c r="X16"/>
  <c r="X17"/>
  <c r="X18"/>
  <c r="X19"/>
  <c r="X20"/>
  <c r="X2"/>
  <c r="W3"/>
  <c r="W4"/>
  <c r="W5"/>
  <c r="W6"/>
  <c r="W7"/>
  <c r="W8"/>
  <c r="W9"/>
  <c r="W10"/>
  <c r="W11"/>
  <c r="W12"/>
  <c r="W13"/>
  <c r="W14"/>
  <c r="W15"/>
  <c r="W16"/>
  <c r="W17"/>
  <c r="W18"/>
  <c r="W19"/>
  <c r="W2"/>
  <c r="U20"/>
  <c r="U21"/>
  <c r="U22"/>
  <c r="U23"/>
  <c r="V3"/>
  <c r="V4"/>
  <c r="V5"/>
  <c r="V6"/>
  <c r="V7"/>
  <c r="V8"/>
  <c r="V9"/>
  <c r="V10"/>
  <c r="V11"/>
  <c r="V12"/>
  <c r="V13"/>
  <c r="V14"/>
  <c r="V15"/>
  <c r="V16"/>
  <c r="V17"/>
  <c r="V18"/>
  <c r="V19"/>
  <c r="V2"/>
  <c r="U3"/>
  <c r="U4"/>
  <c r="U5"/>
  <c r="U6"/>
  <c r="U7"/>
  <c r="U8"/>
  <c r="U9"/>
  <c r="U10"/>
  <c r="U11"/>
  <c r="U12"/>
  <c r="U13"/>
  <c r="U14"/>
  <c r="U15"/>
  <c r="U16"/>
  <c r="U17"/>
  <c r="U18"/>
  <c r="U19"/>
  <c r="U2"/>
  <c r="P3"/>
  <c r="P4"/>
  <c r="P5"/>
  <c r="P6"/>
  <c r="P7"/>
  <c r="P8"/>
  <c r="P9"/>
  <c r="P10"/>
  <c r="P11"/>
  <c r="P12"/>
  <c r="P13"/>
  <c r="P14"/>
  <c r="P15"/>
  <c r="P16"/>
  <c r="P17"/>
  <c r="P18"/>
  <c r="P19"/>
  <c r="P2"/>
  <c r="O3"/>
  <c r="O4"/>
  <c r="O5"/>
  <c r="O6"/>
  <c r="O7"/>
  <c r="O8"/>
  <c r="O9"/>
  <c r="O10"/>
  <c r="O11"/>
  <c r="O12"/>
  <c r="O13"/>
  <c r="O14"/>
  <c r="O15"/>
  <c r="O16"/>
  <c r="O17"/>
  <c r="O18"/>
  <c r="O2"/>
  <c r="X7" i="5"/>
  <c r="W7"/>
  <c r="V7"/>
  <c r="U7"/>
  <c r="U6"/>
  <c r="U5"/>
  <c r="U4"/>
  <c r="U3"/>
  <c r="T7"/>
  <c r="T6"/>
  <c r="T5"/>
  <c r="T4"/>
  <c r="T3"/>
  <c r="S7"/>
  <c r="S6"/>
  <c r="S5"/>
  <c r="S4"/>
  <c r="S3"/>
  <c r="R6"/>
  <c r="R5"/>
  <c r="R4"/>
  <c r="R3"/>
  <c r="Q7"/>
  <c r="Q6"/>
  <c r="Q5"/>
  <c r="Q4"/>
  <c r="Q3"/>
  <c r="P6"/>
  <c r="P5"/>
  <c r="P4"/>
  <c r="P3"/>
  <c r="F12"/>
  <c r="F19"/>
  <c r="I12"/>
  <c r="I13"/>
  <c r="I15"/>
  <c r="I19"/>
  <c r="I20"/>
  <c r="I27"/>
  <c r="I28"/>
  <c r="I29"/>
  <c r="L12"/>
  <c r="L13"/>
  <c r="L15"/>
  <c r="L18"/>
  <c r="L19"/>
  <c r="L20"/>
  <c r="L26"/>
  <c r="L27"/>
  <c r="L28"/>
  <c r="B37" i="9"/>
  <c r="B38"/>
  <c r="P8" i="4"/>
  <c r="P7"/>
  <c r="K13"/>
  <c r="K14"/>
  <c r="K20"/>
  <c r="K18"/>
  <c r="B27" i="9"/>
  <c r="B28"/>
  <c r="B29"/>
  <c r="B30"/>
  <c r="B31"/>
  <c r="B26"/>
  <c r="B3"/>
  <c r="B4"/>
  <c r="B5"/>
  <c r="B6"/>
  <c r="B7"/>
  <c r="B8"/>
  <c r="B9"/>
  <c r="B11"/>
  <c r="B12"/>
  <c r="B13"/>
  <c r="B14"/>
  <c r="B15"/>
  <c r="F9" i="5" s="1"/>
  <c r="B16" i="9"/>
  <c r="B17"/>
  <c r="C9" i="5" s="1"/>
  <c r="B18" i="9"/>
  <c r="B19"/>
  <c r="F17" i="5" s="1"/>
  <c r="B20" i="9"/>
  <c r="F18" i="5" s="1"/>
  <c r="B21" i="9"/>
  <c r="B22"/>
  <c r="F23" i="5" s="1"/>
  <c r="B23" i="9"/>
  <c r="B24"/>
  <c r="B25"/>
  <c r="K10" i="4"/>
  <c r="B34" i="9" s="1"/>
  <c r="K11" i="4"/>
  <c r="B35" i="9" s="1"/>
  <c r="AA2" i="10" l="1"/>
  <c r="AA632"/>
  <c r="AA628"/>
  <c r="AA624"/>
  <c r="AA620"/>
  <c r="AA616"/>
  <c r="AA612"/>
  <c r="AA608"/>
  <c r="AA604"/>
  <c r="AA600"/>
  <c r="AA596"/>
  <c r="AA592"/>
  <c r="AA588"/>
  <c r="AA584"/>
  <c r="AA580"/>
  <c r="AA576"/>
  <c r="AA572"/>
  <c r="AA568"/>
  <c r="AA564"/>
  <c r="AA560"/>
  <c r="AA557"/>
  <c r="AA553"/>
  <c r="AA549"/>
  <c r="AA545"/>
  <c r="AA541"/>
  <c r="AA537"/>
  <c r="AA533"/>
  <c r="AA530"/>
  <c r="AA526"/>
  <c r="AA522"/>
  <c r="AA518"/>
  <c r="AA515"/>
  <c r="AA511"/>
  <c r="AA507"/>
  <c r="AA503"/>
  <c r="AA499"/>
  <c r="AA496"/>
  <c r="AA492"/>
  <c r="AA488"/>
  <c r="AA484"/>
  <c r="AA480"/>
  <c r="AA476"/>
  <c r="AA472"/>
  <c r="AA468"/>
  <c r="AA464"/>
  <c r="AA460"/>
  <c r="AA456"/>
  <c r="AA452"/>
  <c r="AA448"/>
  <c r="AA444"/>
  <c r="AA440"/>
  <c r="AA436"/>
  <c r="AA432"/>
  <c r="AA428"/>
  <c r="AA424"/>
  <c r="AA421"/>
  <c r="AA417"/>
  <c r="AA413"/>
  <c r="AA409"/>
  <c r="AA405"/>
  <c r="AA401"/>
  <c r="AA397"/>
  <c r="AA393"/>
  <c r="AA389"/>
  <c r="AA385"/>
  <c r="AA381"/>
  <c r="AA377"/>
  <c r="AA373"/>
  <c r="AA369"/>
  <c r="AA365"/>
  <c r="AA361"/>
  <c r="AA357"/>
  <c r="AA353"/>
  <c r="AA349"/>
  <c r="AA345"/>
  <c r="AA341"/>
  <c r="AA334"/>
  <c r="AA330"/>
  <c r="AA323"/>
  <c r="AA319"/>
  <c r="AA315"/>
  <c r="AA311"/>
  <c r="AA307"/>
  <c r="AA303"/>
  <c r="AA299"/>
  <c r="AA295"/>
  <c r="AA291"/>
  <c r="AA287"/>
  <c r="AA281"/>
  <c r="AA278"/>
  <c r="AA275"/>
  <c r="AA272"/>
  <c r="AA268"/>
  <c r="AA264"/>
  <c r="AA260"/>
  <c r="AA256"/>
  <c r="AA252"/>
  <c r="AA248"/>
  <c r="AA244"/>
  <c r="AA240"/>
  <c r="AA236"/>
  <c r="AA232"/>
  <c r="AA228"/>
  <c r="AA224"/>
  <c r="AA220"/>
  <c r="AA216"/>
  <c r="AA212"/>
  <c r="AA208"/>
  <c r="AA204"/>
  <c r="AA200"/>
  <c r="AA196"/>
  <c r="AA192"/>
  <c r="AA188"/>
  <c r="AA184"/>
  <c r="AA180"/>
  <c r="AA176"/>
  <c r="AA172"/>
  <c r="AA169"/>
  <c r="AA165"/>
  <c r="AA161"/>
  <c r="AA157"/>
  <c r="AA153"/>
  <c r="AA149"/>
  <c r="AA145"/>
  <c r="AA141"/>
  <c r="AA137"/>
  <c r="AA133"/>
  <c r="AA129"/>
  <c r="AA125"/>
  <c r="AA121"/>
  <c r="AA117"/>
  <c r="AA113"/>
  <c r="AA109"/>
  <c r="AA105"/>
  <c r="AA101"/>
  <c r="AA97"/>
  <c r="AA90"/>
  <c r="AA86"/>
  <c r="AA82"/>
  <c r="AA78"/>
  <c r="AA74"/>
  <c r="AA70"/>
  <c r="AA66"/>
  <c r="AA62"/>
  <c r="AA59"/>
  <c r="AA55"/>
  <c r="AA51"/>
  <c r="AA47"/>
  <c r="AA43"/>
  <c r="AA39"/>
  <c r="AA36"/>
  <c r="AA30"/>
  <c r="AA26"/>
  <c r="AA22"/>
  <c r="AA18"/>
  <c r="AA14"/>
  <c r="AA10"/>
  <c r="AA6"/>
  <c r="AA634"/>
  <c r="AA630"/>
  <c r="AA626"/>
  <c r="AA622"/>
  <c r="AA618"/>
  <c r="AA614"/>
  <c r="AA610"/>
  <c r="AA606"/>
  <c r="AA602"/>
  <c r="AA598"/>
  <c r="AA594"/>
  <c r="AA590"/>
  <c r="AA586"/>
  <c r="AA582"/>
  <c r="AA578"/>
  <c r="AA574"/>
  <c r="AA570"/>
  <c r="AA566"/>
  <c r="AA562"/>
  <c r="AA555"/>
  <c r="AA551"/>
  <c r="AA547"/>
  <c r="AA543"/>
  <c r="AA539"/>
  <c r="AA535"/>
  <c r="AA531"/>
  <c r="AA528"/>
  <c r="AA524"/>
  <c r="AA520"/>
  <c r="AA513"/>
  <c r="AA509"/>
  <c r="AA505"/>
  <c r="AA501"/>
  <c r="AA497"/>
  <c r="AA494"/>
  <c r="AA490"/>
  <c r="AA486"/>
  <c r="AA482"/>
  <c r="AA478"/>
  <c r="AA474"/>
  <c r="AA470"/>
  <c r="AA466"/>
  <c r="AA462"/>
  <c r="AA458"/>
  <c r="AA454"/>
  <c r="AA450"/>
  <c r="AA446"/>
  <c r="AA442"/>
  <c r="AA438"/>
  <c r="AA434"/>
  <c r="AA430"/>
  <c r="AA426"/>
  <c r="AA419"/>
  <c r="AA415"/>
  <c r="AA411"/>
  <c r="AA407"/>
  <c r="AA403"/>
  <c r="AA399"/>
  <c r="AA395"/>
  <c r="AA391"/>
  <c r="AA387"/>
  <c r="AA383"/>
  <c r="AA379"/>
  <c r="AA375"/>
  <c r="AA371"/>
  <c r="AA367"/>
  <c r="AA363"/>
  <c r="AA359"/>
  <c r="AA355"/>
  <c r="AA351"/>
  <c r="AA347"/>
  <c r="AA343"/>
  <c r="AA339"/>
  <c r="AA336"/>
  <c r="AA332"/>
  <c r="AA328"/>
  <c r="AA325"/>
  <c r="AA321"/>
  <c r="AA317"/>
  <c r="AA313"/>
  <c r="AA309"/>
  <c r="AA305"/>
  <c r="AA301"/>
  <c r="AA297"/>
  <c r="AA293"/>
  <c r="AA289"/>
  <c r="AA286"/>
  <c r="AA283"/>
  <c r="AA273"/>
  <c r="AA270"/>
  <c r="AA266"/>
  <c r="AA262"/>
  <c r="AA258"/>
  <c r="AA254"/>
  <c r="AA250"/>
  <c r="AA246"/>
  <c r="AA242"/>
  <c r="AA238"/>
  <c r="AA234"/>
  <c r="AA230"/>
  <c r="AA226"/>
  <c r="AA222"/>
  <c r="AA218"/>
  <c r="AA214"/>
  <c r="AA210"/>
  <c r="AA206"/>
  <c r="AA202"/>
  <c r="AA198"/>
  <c r="AA194"/>
  <c r="AA190"/>
  <c r="AA186"/>
  <c r="AA182"/>
  <c r="AA178"/>
  <c r="AA174"/>
  <c r="AA171"/>
  <c r="AA167"/>
  <c r="AA163"/>
  <c r="AA159"/>
  <c r="AA155"/>
  <c r="AA151"/>
  <c r="AA147"/>
  <c r="AA143"/>
  <c r="AA139"/>
  <c r="AA135"/>
  <c r="AA131"/>
  <c r="AA127"/>
  <c r="AA123"/>
  <c r="AA119"/>
  <c r="AA115"/>
  <c r="AA111"/>
  <c r="AA107"/>
  <c r="AA103"/>
  <c r="AA99"/>
  <c r="AA95"/>
  <c r="AA92"/>
  <c r="AA88"/>
  <c r="AA84"/>
  <c r="AA80"/>
  <c r="AA76"/>
  <c r="AA72"/>
  <c r="AA68"/>
  <c r="AA64"/>
  <c r="AA57"/>
  <c r="AA53"/>
  <c r="AA49"/>
  <c r="AA45"/>
  <c r="AA41"/>
  <c r="AA34"/>
  <c r="AA31"/>
  <c r="AA28"/>
  <c r="AA24"/>
  <c r="AA20"/>
  <c r="AA16"/>
  <c r="AA12"/>
  <c r="AA8"/>
  <c r="AA4"/>
  <c r="AA633"/>
  <c r="AA629"/>
  <c r="AA625"/>
  <c r="AA621"/>
  <c r="AA617"/>
  <c r="AA613"/>
  <c r="AA609"/>
  <c r="AA605"/>
  <c r="AA601"/>
  <c r="AA597"/>
  <c r="AA593"/>
  <c r="AA589"/>
  <c r="AA585"/>
  <c r="AA581"/>
  <c r="AA577"/>
  <c r="AA573"/>
  <c r="AA569"/>
  <c r="AA565"/>
  <c r="AA561"/>
  <c r="AA558"/>
  <c r="AA554"/>
  <c r="AA550"/>
  <c r="AA546"/>
  <c r="AA542"/>
  <c r="AA538"/>
  <c r="AA534"/>
  <c r="AA527"/>
  <c r="AA523"/>
  <c r="AA519"/>
  <c r="AA516"/>
  <c r="AA512"/>
  <c r="AA508"/>
  <c r="AA504"/>
  <c r="AA500"/>
  <c r="AA493"/>
  <c r="AA489"/>
  <c r="AA485"/>
  <c r="AA481"/>
  <c r="AA477"/>
  <c r="AA473"/>
  <c r="AA469"/>
  <c r="AA465"/>
  <c r="AA461"/>
  <c r="AA457"/>
  <c r="AA453"/>
  <c r="AA449"/>
  <c r="AA445"/>
  <c r="AA441"/>
  <c r="AA437"/>
  <c r="AA433"/>
  <c r="AA429"/>
  <c r="AA425"/>
  <c r="AA422"/>
  <c r="AA418"/>
  <c r="AA414"/>
  <c r="AA410"/>
  <c r="AA406"/>
  <c r="AA402"/>
  <c r="AA398"/>
  <c r="AA394"/>
  <c r="AA390"/>
  <c r="AA386"/>
  <c r="AA382"/>
  <c r="AA378"/>
  <c r="AA374"/>
  <c r="AA370"/>
  <c r="AA366"/>
  <c r="AA362"/>
  <c r="AA358"/>
  <c r="AA354"/>
  <c r="AA350"/>
  <c r="AA346"/>
  <c r="AA342"/>
  <c r="AA338"/>
  <c r="AA335"/>
  <c r="AA331"/>
  <c r="AA327"/>
  <c r="AA324"/>
  <c r="AA320"/>
  <c r="AA316"/>
  <c r="AA312"/>
  <c r="AA308"/>
  <c r="AA304"/>
  <c r="AA300"/>
  <c r="AA296"/>
  <c r="AA292"/>
  <c r="AA288"/>
  <c r="AA285"/>
  <c r="AA282"/>
  <c r="AA279"/>
  <c r="AA276"/>
  <c r="AA269"/>
  <c r="AA265"/>
  <c r="AA261"/>
  <c r="AA257"/>
  <c r="AA253"/>
  <c r="AA249"/>
  <c r="AA245"/>
  <c r="AA241"/>
  <c r="AA237"/>
  <c r="AA233"/>
  <c r="AA229"/>
  <c r="AA225"/>
  <c r="AA221"/>
  <c r="AA217"/>
  <c r="AA213"/>
  <c r="AA209"/>
  <c r="AA205"/>
  <c r="AA201"/>
  <c r="AA197"/>
  <c r="AA193"/>
  <c r="AA189"/>
  <c r="AA185"/>
  <c r="AA181"/>
  <c r="AA177"/>
  <c r="AA173"/>
  <c r="AA170"/>
  <c r="AA166"/>
  <c r="AA162"/>
  <c r="AA158"/>
  <c r="AA154"/>
  <c r="AA150"/>
  <c r="AA146"/>
  <c r="AA142"/>
  <c r="AA138"/>
  <c r="AA134"/>
  <c r="AA130"/>
  <c r="AA126"/>
  <c r="AA122"/>
  <c r="AA118"/>
  <c r="AA114"/>
  <c r="AA110"/>
  <c r="AA106"/>
  <c r="AA102"/>
  <c r="AA98"/>
  <c r="AA94"/>
  <c r="AA91"/>
  <c r="AA87"/>
  <c r="AA83"/>
  <c r="AA79"/>
  <c r="AA75"/>
  <c r="AA71"/>
  <c r="AA67"/>
  <c r="AA63"/>
  <c r="AA60"/>
  <c r="AA56"/>
  <c r="AA52"/>
  <c r="AA48"/>
  <c r="AA44"/>
  <c r="AA40"/>
  <c r="AA37"/>
  <c r="AA33"/>
  <c r="AA27"/>
  <c r="AA23"/>
  <c r="AA19"/>
  <c r="AA15"/>
  <c r="AA11"/>
  <c r="AA7"/>
  <c r="AA3"/>
  <c r="AA635"/>
  <c r="AA631"/>
  <c r="AA627"/>
  <c r="AA623"/>
  <c r="AA619"/>
  <c r="AA615"/>
  <c r="AA611"/>
  <c r="AA607"/>
  <c r="AA603"/>
  <c r="AA599"/>
  <c r="AA595"/>
  <c r="AA591"/>
  <c r="AA587"/>
  <c r="AA583"/>
  <c r="AA579"/>
  <c r="AA575"/>
  <c r="AA571"/>
  <c r="AA567"/>
  <c r="AA563"/>
  <c r="AA559"/>
  <c r="AA556"/>
  <c r="AA552"/>
  <c r="AA548"/>
  <c r="AA544"/>
  <c r="AA540"/>
  <c r="AA536"/>
  <c r="AA532"/>
  <c r="AA529"/>
  <c r="AA525"/>
  <c r="AA521"/>
  <c r="AA517"/>
  <c r="AA514"/>
  <c r="AA510"/>
  <c r="AA506"/>
  <c r="AA502"/>
  <c r="AA498"/>
  <c r="AA495"/>
  <c r="AA491"/>
  <c r="AA487"/>
  <c r="AA483"/>
  <c r="AA479"/>
  <c r="AA475"/>
  <c r="AA471"/>
  <c r="AA467"/>
  <c r="AA463"/>
  <c r="AA459"/>
  <c r="AA455"/>
  <c r="AA451"/>
  <c r="AA447"/>
  <c r="AA443"/>
  <c r="AA439"/>
  <c r="AA435"/>
  <c r="AA431"/>
  <c r="AA427"/>
  <c r="AA423"/>
  <c r="AA420"/>
  <c r="AA416"/>
  <c r="AA412"/>
  <c r="AA408"/>
  <c r="AA404"/>
  <c r="AA400"/>
  <c r="AA396"/>
  <c r="AA392"/>
  <c r="AA388"/>
  <c r="AA384"/>
  <c r="AA380"/>
  <c r="AA376"/>
  <c r="AA372"/>
  <c r="AA368"/>
  <c r="AA364"/>
  <c r="AA360"/>
  <c r="AA356"/>
  <c r="AA352"/>
  <c r="AA348"/>
  <c r="AA344"/>
  <c r="AA340"/>
  <c r="AA337"/>
  <c r="AA333"/>
  <c r="AA329"/>
  <c r="AA326"/>
  <c r="AA322"/>
  <c r="AA318"/>
  <c r="AA314"/>
  <c r="AA310"/>
  <c r="AA306"/>
  <c r="AA302"/>
  <c r="AA298"/>
  <c r="AA294"/>
  <c r="AA290"/>
  <c r="AA284"/>
  <c r="AA280"/>
  <c r="AA277"/>
  <c r="AA274"/>
  <c r="AA271"/>
  <c r="AA267"/>
  <c r="AA263"/>
  <c r="AA259"/>
  <c r="AA255"/>
  <c r="AA251"/>
  <c r="AA247"/>
  <c r="AA243"/>
  <c r="AA239"/>
  <c r="AA235"/>
  <c r="AA231"/>
  <c r="AA227"/>
  <c r="AA223"/>
  <c r="AA219"/>
  <c r="AA215"/>
  <c r="AA211"/>
  <c r="AA207"/>
  <c r="AA203"/>
  <c r="AA199"/>
  <c r="AA195"/>
  <c r="AA191"/>
  <c r="AA187"/>
  <c r="AA183"/>
  <c r="AA179"/>
  <c r="AA175"/>
  <c r="AA168"/>
  <c r="AA164"/>
  <c r="AA160"/>
  <c r="AA156"/>
  <c r="AA152"/>
  <c r="AA148"/>
  <c r="AA144"/>
  <c r="AA140"/>
  <c r="AA136"/>
  <c r="AA132"/>
  <c r="AA128"/>
  <c r="AA124"/>
  <c r="AA120"/>
  <c r="AA116"/>
  <c r="AA112"/>
  <c r="AA108"/>
  <c r="AA104"/>
  <c r="AA100"/>
  <c r="AA96"/>
  <c r="AA93"/>
  <c r="AA89"/>
  <c r="AA85"/>
  <c r="AA81"/>
  <c r="AA77"/>
  <c r="AA73"/>
  <c r="AA69"/>
  <c r="AA65"/>
  <c r="AA61"/>
  <c r="AA58"/>
  <c r="AA54"/>
  <c r="AA50"/>
  <c r="AA46"/>
  <c r="AA42"/>
  <c r="AA38"/>
  <c r="AA35"/>
  <c r="AA32"/>
  <c r="AA29"/>
  <c r="AA25"/>
  <c r="AA21"/>
  <c r="AA17"/>
  <c r="AA13"/>
  <c r="AA9"/>
  <c r="AA5"/>
  <c r="I23" i="5"/>
  <c r="R5" i="7"/>
  <c r="R9"/>
  <c r="R13"/>
  <c r="R17"/>
  <c r="R21"/>
  <c r="R25"/>
  <c r="R29"/>
  <c r="R4"/>
  <c r="R8"/>
  <c r="R12"/>
  <c r="R16"/>
  <c r="R20"/>
  <c r="R24"/>
  <c r="R28"/>
  <c r="R32"/>
  <c r="R36"/>
  <c r="R40"/>
  <c r="R44"/>
  <c r="R48"/>
  <c r="R52"/>
  <c r="R56"/>
  <c r="R60"/>
  <c r="R64"/>
  <c r="R68"/>
  <c r="R72"/>
  <c r="R76"/>
  <c r="R80"/>
  <c r="R84"/>
  <c r="R88"/>
  <c r="R92"/>
  <c r="R96"/>
  <c r="R100"/>
  <c r="R3"/>
  <c r="R7"/>
  <c r="R11"/>
  <c r="R15"/>
  <c r="R19"/>
  <c r="R23"/>
  <c r="R27"/>
  <c r="R31"/>
  <c r="R35"/>
  <c r="R39"/>
  <c r="R43"/>
  <c r="R47"/>
  <c r="R51"/>
  <c r="R55"/>
  <c r="R59"/>
  <c r="R63"/>
  <c r="R67"/>
  <c r="R71"/>
  <c r="R6"/>
  <c r="R10"/>
  <c r="R14"/>
  <c r="R18"/>
  <c r="R22"/>
  <c r="R26"/>
  <c r="R30"/>
  <c r="R34"/>
  <c r="R38"/>
  <c r="R42"/>
  <c r="R46"/>
  <c r="R50"/>
  <c r="R54"/>
  <c r="R58"/>
  <c r="R62"/>
  <c r="R66"/>
  <c r="R70"/>
  <c r="R74"/>
  <c r="R78"/>
  <c r="I25" i="5"/>
  <c r="B5" i="11"/>
  <c r="F10" i="5"/>
  <c r="B2" i="11"/>
  <c r="Q2" i="7"/>
  <c r="Q8"/>
  <c r="Q17"/>
  <c r="L17" s="1"/>
  <c r="C253" i="10" s="1"/>
  <c r="Q13" i="7"/>
  <c r="Q9"/>
  <c r="L9" s="1"/>
  <c r="C115" i="10" s="1"/>
  <c r="Q5" i="7"/>
  <c r="Q642"/>
  <c r="Q638"/>
  <c r="Q634"/>
  <c r="Q630"/>
  <c r="Q626"/>
  <c r="Q622"/>
  <c r="Q618"/>
  <c r="Q614"/>
  <c r="Q610"/>
  <c r="Q606"/>
  <c r="Q602"/>
  <c r="Q598"/>
  <c r="Q594"/>
  <c r="Q590"/>
  <c r="Q586"/>
  <c r="Q582"/>
  <c r="Q578"/>
  <c r="Q574"/>
  <c r="Q570"/>
  <c r="Q566"/>
  <c r="Q562"/>
  <c r="Q559"/>
  <c r="Q555"/>
  <c r="Q551"/>
  <c r="Q547"/>
  <c r="Q543"/>
  <c r="Q539"/>
  <c r="Q535"/>
  <c r="Q531"/>
  <c r="Q527"/>
  <c r="Q523"/>
  <c r="Q519"/>
  <c r="Q515"/>
  <c r="Q511"/>
  <c r="Q507"/>
  <c r="Q503"/>
  <c r="Q500"/>
  <c r="Q496"/>
  <c r="Q492"/>
  <c r="Q488"/>
  <c r="Q484"/>
  <c r="Q480"/>
  <c r="Q476"/>
  <c r="Q472"/>
  <c r="Q468"/>
  <c r="Q464"/>
  <c r="Q460"/>
  <c r="Q456"/>
  <c r="Q452"/>
  <c r="Q448"/>
  <c r="Q444"/>
  <c r="Q440"/>
  <c r="Q436"/>
  <c r="Q432"/>
  <c r="Q428"/>
  <c r="Q424"/>
  <c r="Q420"/>
  <c r="Q416"/>
  <c r="Q412"/>
  <c r="Q408"/>
  <c r="Q404"/>
  <c r="Q400"/>
  <c r="Q397"/>
  <c r="Q393"/>
  <c r="Q389"/>
  <c r="Q385"/>
  <c r="Q381"/>
  <c r="Q374"/>
  <c r="Q371"/>
  <c r="Q367"/>
  <c r="Q363"/>
  <c r="Q359"/>
  <c r="Q355"/>
  <c r="Q351"/>
  <c r="Q347"/>
  <c r="Q343"/>
  <c r="Q339"/>
  <c r="Q335"/>
  <c r="Q331"/>
  <c r="Q328"/>
  <c r="Q324"/>
  <c r="Q321"/>
  <c r="Q318"/>
  <c r="Q314"/>
  <c r="Q310"/>
  <c r="Q306"/>
  <c r="Q300"/>
  <c r="Q296"/>
  <c r="Q292"/>
  <c r="Q286"/>
  <c r="Q279"/>
  <c r="Q275"/>
  <c r="Q271"/>
  <c r="Q267"/>
  <c r="Q263"/>
  <c r="Q259"/>
  <c r="Q255"/>
  <c r="Q251"/>
  <c r="Q247"/>
  <c r="Q243"/>
  <c r="Q239"/>
  <c r="Q235"/>
  <c r="Q231"/>
  <c r="Q227"/>
  <c r="Q223"/>
  <c r="Q219"/>
  <c r="Q215"/>
  <c r="Q211"/>
  <c r="Q202"/>
  <c r="Q199"/>
  <c r="Q196"/>
  <c r="Q192"/>
  <c r="Q188"/>
  <c r="Q185"/>
  <c r="Q181"/>
  <c r="Q178"/>
  <c r="Q174"/>
  <c r="Q170"/>
  <c r="Q166"/>
  <c r="Q162"/>
  <c r="Q158"/>
  <c r="Q154"/>
  <c r="Q150"/>
  <c r="Q146"/>
  <c r="Q139"/>
  <c r="Q135"/>
  <c r="Q131"/>
  <c r="Q127"/>
  <c r="Q123"/>
  <c r="Q119"/>
  <c r="Q115"/>
  <c r="Q111"/>
  <c r="Q107"/>
  <c r="Q103"/>
  <c r="Q99"/>
  <c r="Q95"/>
  <c r="Q91"/>
  <c r="Q87"/>
  <c r="Q83"/>
  <c r="Q79"/>
  <c r="Q75"/>
  <c r="Q71"/>
  <c r="L71" s="1"/>
  <c r="C181" i="10" s="1"/>
  <c r="Q67" i="7"/>
  <c r="Q63"/>
  <c r="Q59"/>
  <c r="Q55"/>
  <c r="L55" s="1"/>
  <c r="C606" i="10" s="1"/>
  <c r="Q51" i="7"/>
  <c r="Q47"/>
  <c r="Q43"/>
  <c r="Q39"/>
  <c r="L39" s="1"/>
  <c r="C440" i="10" s="1"/>
  <c r="Q35" i="7"/>
  <c r="Q31"/>
  <c r="Q27"/>
  <c r="Q23"/>
  <c r="L23" s="1"/>
  <c r="C276" i="10" s="1"/>
  <c r="C23" i="5"/>
  <c r="C17"/>
  <c r="R2" i="7"/>
  <c r="R642"/>
  <c r="R638"/>
  <c r="R634"/>
  <c r="R630"/>
  <c r="R626"/>
  <c r="R622"/>
  <c r="R618"/>
  <c r="R614"/>
  <c r="R610"/>
  <c r="R606"/>
  <c r="R602"/>
  <c r="R598"/>
  <c r="R594"/>
  <c r="R590"/>
  <c r="R586"/>
  <c r="R582"/>
  <c r="R578"/>
  <c r="R574"/>
  <c r="R570"/>
  <c r="R566"/>
  <c r="R562"/>
  <c r="R559"/>
  <c r="R555"/>
  <c r="R551"/>
  <c r="L551" s="1"/>
  <c r="C386" i="10" s="1"/>
  <c r="R547" i="7"/>
  <c r="R543"/>
  <c r="R539"/>
  <c r="R535"/>
  <c r="R531"/>
  <c r="R527"/>
  <c r="R523"/>
  <c r="R519"/>
  <c r="L519" s="1"/>
  <c r="C261" i="10" s="1"/>
  <c r="R515" i="7"/>
  <c r="R511"/>
  <c r="R507"/>
  <c r="R503"/>
  <c r="R500"/>
  <c r="R496"/>
  <c r="R492"/>
  <c r="R488"/>
  <c r="R484"/>
  <c r="R480"/>
  <c r="R476"/>
  <c r="R472"/>
  <c r="R468"/>
  <c r="R464"/>
  <c r="R460"/>
  <c r="R456"/>
  <c r="R452"/>
  <c r="R448"/>
  <c r="R444"/>
  <c r="R440"/>
  <c r="R436"/>
  <c r="R432"/>
  <c r="R428"/>
  <c r="R424"/>
  <c r="R420"/>
  <c r="R416"/>
  <c r="R412"/>
  <c r="L412" s="1"/>
  <c r="C304" i="10" s="1"/>
  <c r="R408" i="7"/>
  <c r="R404"/>
  <c r="R400"/>
  <c r="R397"/>
  <c r="R393"/>
  <c r="R389"/>
  <c r="R385"/>
  <c r="R381"/>
  <c r="L381" s="1"/>
  <c r="C525" i="10" s="1"/>
  <c r="R374" i="7"/>
  <c r="R371"/>
  <c r="R367"/>
  <c r="R363"/>
  <c r="R359"/>
  <c r="R355"/>
  <c r="R351"/>
  <c r="R347"/>
  <c r="R343"/>
  <c r="R339"/>
  <c r="R335"/>
  <c r="R331"/>
  <c r="R328"/>
  <c r="R324"/>
  <c r="R321"/>
  <c r="R318"/>
  <c r="R314"/>
  <c r="R310"/>
  <c r="R306"/>
  <c r="R300"/>
  <c r="R296"/>
  <c r="R292"/>
  <c r="R286"/>
  <c r="R279"/>
  <c r="R275"/>
  <c r="R271"/>
  <c r="R267"/>
  <c r="R263"/>
  <c r="R259"/>
  <c r="R255"/>
  <c r="R251"/>
  <c r="R247"/>
  <c r="R243"/>
  <c r="R239"/>
  <c r="R235"/>
  <c r="R231"/>
  <c r="L231" s="1"/>
  <c r="C619" i="10" s="1"/>
  <c r="R227" i="7"/>
  <c r="R223"/>
  <c r="R219"/>
  <c r="R215"/>
  <c r="R211"/>
  <c r="R202"/>
  <c r="R199"/>
  <c r="R196"/>
  <c r="R192"/>
  <c r="R188"/>
  <c r="R185"/>
  <c r="R181"/>
  <c r="R178"/>
  <c r="R174"/>
  <c r="R170"/>
  <c r="R166"/>
  <c r="R162"/>
  <c r="R158"/>
  <c r="R154"/>
  <c r="R150"/>
  <c r="R146"/>
  <c r="R139"/>
  <c r="R135"/>
  <c r="R131"/>
  <c r="R127"/>
  <c r="R123"/>
  <c r="R119"/>
  <c r="R115"/>
  <c r="L115" s="1"/>
  <c r="C460" i="10" s="1"/>
  <c r="R111" i="7"/>
  <c r="R107"/>
  <c r="R103"/>
  <c r="R98"/>
  <c r="R93"/>
  <c r="R87"/>
  <c r="R82"/>
  <c r="R75"/>
  <c r="R61"/>
  <c r="R45"/>
  <c r="F22" i="5"/>
  <c r="B4" i="11"/>
  <c r="Q16" i="7"/>
  <c r="Q4"/>
  <c r="Q18"/>
  <c r="Q6"/>
  <c r="L6" s="1"/>
  <c r="C411" i="10" s="1"/>
  <c r="Q643" i="7"/>
  <c r="Q639"/>
  <c r="Q635"/>
  <c r="Q631"/>
  <c r="Q627"/>
  <c r="Q623"/>
  <c r="Q619"/>
  <c r="Q615"/>
  <c r="Q611"/>
  <c r="Q607"/>
  <c r="Q603"/>
  <c r="Q599"/>
  <c r="Q595"/>
  <c r="Q591"/>
  <c r="Q587"/>
  <c r="Q583"/>
  <c r="Q579"/>
  <c r="Q575"/>
  <c r="Q571"/>
  <c r="Q567"/>
  <c r="Q563"/>
  <c r="Q556"/>
  <c r="Q552"/>
  <c r="Q548"/>
  <c r="Q544"/>
  <c r="Q540"/>
  <c r="Q536"/>
  <c r="Q532"/>
  <c r="Q528"/>
  <c r="Q524"/>
  <c r="Q520"/>
  <c r="Q516"/>
  <c r="Q512"/>
  <c r="Q508"/>
  <c r="Q504"/>
  <c r="Q497"/>
  <c r="Q493"/>
  <c r="Q489"/>
  <c r="Q485"/>
  <c r="Q481"/>
  <c r="Q477"/>
  <c r="Q473"/>
  <c r="Q469"/>
  <c r="Q465"/>
  <c r="Q461"/>
  <c r="Q457"/>
  <c r="Q453"/>
  <c r="Q449"/>
  <c r="Q445"/>
  <c r="Q441"/>
  <c r="Q437"/>
  <c r="Q433"/>
  <c r="Q429"/>
  <c r="Q425"/>
  <c r="Q421"/>
  <c r="Q417"/>
  <c r="Q413"/>
  <c r="Q409"/>
  <c r="Q405"/>
  <c r="Q401"/>
  <c r="Q398"/>
  <c r="Q394"/>
  <c r="Q390"/>
  <c r="Q386"/>
  <c r="Q382"/>
  <c r="Q378"/>
  <c r="Q375"/>
  <c r="Q368"/>
  <c r="Q364"/>
  <c r="Q360"/>
  <c r="Q356"/>
  <c r="Q352"/>
  <c r="Q348"/>
  <c r="Q344"/>
  <c r="Q340"/>
  <c r="Q336"/>
  <c r="Q332"/>
  <c r="Q329"/>
  <c r="Q325"/>
  <c r="Q319"/>
  <c r="Q315"/>
  <c r="Q311"/>
  <c r="Q307"/>
  <c r="Q303"/>
  <c r="Q301"/>
  <c r="Q297"/>
  <c r="Q293"/>
  <c r="Q289"/>
  <c r="Q287"/>
  <c r="Q283"/>
  <c r="Q280"/>
  <c r="Q276"/>
  <c r="Q272"/>
  <c r="Q268"/>
  <c r="Q264"/>
  <c r="Q260"/>
  <c r="Q256"/>
  <c r="Q252"/>
  <c r="Q248"/>
  <c r="Q244"/>
  <c r="Q240"/>
  <c r="Q236"/>
  <c r="Q232"/>
  <c r="Q228"/>
  <c r="Q224"/>
  <c r="Q220"/>
  <c r="Q216"/>
  <c r="Q212"/>
  <c r="Q208"/>
  <c r="Q205"/>
  <c r="Q203"/>
  <c r="Q200"/>
  <c r="Q197"/>
  <c r="Q193"/>
  <c r="Q189"/>
  <c r="Q186"/>
  <c r="Q182"/>
  <c r="Q179"/>
  <c r="Q175"/>
  <c r="Q171"/>
  <c r="Q167"/>
  <c r="Q163"/>
  <c r="Q159"/>
  <c r="Q155"/>
  <c r="Q151"/>
  <c r="Q147"/>
  <c r="Q143"/>
  <c r="Q140"/>
  <c r="Q136"/>
  <c r="Q132"/>
  <c r="Q128"/>
  <c r="Q124"/>
  <c r="Q120"/>
  <c r="Q116"/>
  <c r="Q112"/>
  <c r="Q108"/>
  <c r="Q104"/>
  <c r="Q100"/>
  <c r="Q96"/>
  <c r="Q92"/>
  <c r="Q88"/>
  <c r="Q84"/>
  <c r="Q80"/>
  <c r="Q76"/>
  <c r="Q72"/>
  <c r="Q68"/>
  <c r="Q64"/>
  <c r="Q60"/>
  <c r="Q56"/>
  <c r="Q52"/>
  <c r="Q48"/>
  <c r="Q44"/>
  <c r="Q40"/>
  <c r="Q36"/>
  <c r="Q32"/>
  <c r="Q28"/>
  <c r="Q24"/>
  <c r="Q20"/>
  <c r="C25" i="5"/>
  <c r="C10"/>
  <c r="V3" s="1"/>
  <c r="R643" i="7"/>
  <c r="R639"/>
  <c r="R635"/>
  <c r="R631"/>
  <c r="R627"/>
  <c r="R623"/>
  <c r="R619"/>
  <c r="R615"/>
  <c r="R611"/>
  <c r="R607"/>
  <c r="R603"/>
  <c r="R599"/>
  <c r="R595"/>
  <c r="R591"/>
  <c r="R587"/>
  <c r="R583"/>
  <c r="R579"/>
  <c r="R575"/>
  <c r="R571"/>
  <c r="R567"/>
  <c r="R563"/>
  <c r="R556"/>
  <c r="R552"/>
  <c r="R548"/>
  <c r="R544"/>
  <c r="R540"/>
  <c r="R536"/>
  <c r="R532"/>
  <c r="R528"/>
  <c r="R524"/>
  <c r="R520"/>
  <c r="R516"/>
  <c r="R512"/>
  <c r="R508"/>
  <c r="R504"/>
  <c r="R497"/>
  <c r="R493"/>
  <c r="R489"/>
  <c r="R485"/>
  <c r="R481"/>
  <c r="R477"/>
  <c r="R473"/>
  <c r="R469"/>
  <c r="R465"/>
  <c r="R461"/>
  <c r="R457"/>
  <c r="R453"/>
  <c r="R449"/>
  <c r="R445"/>
  <c r="R441"/>
  <c r="R437"/>
  <c r="R433"/>
  <c r="R429"/>
  <c r="R425"/>
  <c r="R421"/>
  <c r="R417"/>
  <c r="R413"/>
  <c r="R409"/>
  <c r="R405"/>
  <c r="R401"/>
  <c r="R398"/>
  <c r="R394"/>
  <c r="R390"/>
  <c r="R386"/>
  <c r="R382"/>
  <c r="R378"/>
  <c r="R375"/>
  <c r="R368"/>
  <c r="R364"/>
  <c r="R360"/>
  <c r="R356"/>
  <c r="R352"/>
  <c r="R348"/>
  <c r="R344"/>
  <c r="R340"/>
  <c r="R336"/>
  <c r="R332"/>
  <c r="R329"/>
  <c r="R325"/>
  <c r="R319"/>
  <c r="R315"/>
  <c r="R311"/>
  <c r="R307"/>
  <c r="R303"/>
  <c r="R301"/>
  <c r="R297"/>
  <c r="R293"/>
  <c r="R289"/>
  <c r="R287"/>
  <c r="R283"/>
  <c r="R280"/>
  <c r="R276"/>
  <c r="R272"/>
  <c r="R268"/>
  <c r="R264"/>
  <c r="R260"/>
  <c r="R256"/>
  <c r="R252"/>
  <c r="R248"/>
  <c r="R244"/>
  <c r="R240"/>
  <c r="R236"/>
  <c r="R232"/>
  <c r="R228"/>
  <c r="R224"/>
  <c r="R220"/>
  <c r="R216"/>
  <c r="R212"/>
  <c r="R208"/>
  <c r="R205"/>
  <c r="R203"/>
  <c r="R200"/>
  <c r="R197"/>
  <c r="R193"/>
  <c r="R189"/>
  <c r="R186"/>
  <c r="R182"/>
  <c r="R179"/>
  <c r="R175"/>
  <c r="R171"/>
  <c r="R167"/>
  <c r="R163"/>
  <c r="R159"/>
  <c r="R155"/>
  <c r="R151"/>
  <c r="R147"/>
  <c r="R143"/>
  <c r="R140"/>
  <c r="R136"/>
  <c r="R132"/>
  <c r="R128"/>
  <c r="R124"/>
  <c r="R120"/>
  <c r="R116"/>
  <c r="R112"/>
  <c r="R108"/>
  <c r="R104"/>
  <c r="R99"/>
  <c r="R94"/>
  <c r="R89"/>
  <c r="R83"/>
  <c r="L83" s="1"/>
  <c r="C269" i="10" s="1"/>
  <c r="R77" i="7"/>
  <c r="R65"/>
  <c r="R49"/>
  <c r="R33"/>
  <c r="I26" i="5"/>
  <c r="B6" i="11"/>
  <c r="F16" i="5"/>
  <c r="B3" i="11"/>
  <c r="Q12" i="7"/>
  <c r="Q14"/>
  <c r="Q10"/>
  <c r="Q19"/>
  <c r="L19" s="1"/>
  <c r="C259" i="10" s="1"/>
  <c r="Q15" i="7"/>
  <c r="Q11"/>
  <c r="Q7"/>
  <c r="L7" s="1"/>
  <c r="C8" i="10" s="1"/>
  <c r="Q3" i="7"/>
  <c r="Q644"/>
  <c r="Q640"/>
  <c r="Q636"/>
  <c r="Q632"/>
  <c r="Q628"/>
  <c r="Q624"/>
  <c r="Q620"/>
  <c r="Q616"/>
  <c r="Q612"/>
  <c r="Q608"/>
  <c r="Q604"/>
  <c r="Q600"/>
  <c r="Q596"/>
  <c r="Q592"/>
  <c r="Q588"/>
  <c r="Q584"/>
  <c r="Q580"/>
  <c r="Q576"/>
  <c r="Q572"/>
  <c r="Q568"/>
  <c r="Q564"/>
  <c r="Q560"/>
  <c r="Q557"/>
  <c r="Q553"/>
  <c r="Q549"/>
  <c r="Q545"/>
  <c r="Q541"/>
  <c r="Q537"/>
  <c r="Q533"/>
  <c r="Q529"/>
  <c r="Q525"/>
  <c r="Q521"/>
  <c r="Q517"/>
  <c r="Q513"/>
  <c r="Q509"/>
  <c r="Q505"/>
  <c r="Q501"/>
  <c r="Q498"/>
  <c r="Q494"/>
  <c r="Q490"/>
  <c r="Q486"/>
  <c r="Q482"/>
  <c r="Q478"/>
  <c r="Q474"/>
  <c r="Q470"/>
  <c r="Q466"/>
  <c r="Q462"/>
  <c r="Q458"/>
  <c r="Q454"/>
  <c r="Q450"/>
  <c r="Q446"/>
  <c r="Q442"/>
  <c r="Q438"/>
  <c r="Q434"/>
  <c r="Q430"/>
  <c r="Q426"/>
  <c r="Q422"/>
  <c r="Q418"/>
  <c r="Q414"/>
  <c r="Q410"/>
  <c r="Q406"/>
  <c r="Q402"/>
  <c r="Q399"/>
  <c r="Q395"/>
  <c r="Q391"/>
  <c r="Q387"/>
  <c r="Q383"/>
  <c r="Q379"/>
  <c r="Q376"/>
  <c r="Q372"/>
  <c r="Q369"/>
  <c r="Q365"/>
  <c r="Q361"/>
  <c r="Q357"/>
  <c r="Q353"/>
  <c r="Q349"/>
  <c r="Q345"/>
  <c r="Q341"/>
  <c r="Q337"/>
  <c r="Q333"/>
  <c r="Q326"/>
  <c r="Q322"/>
  <c r="Q320"/>
  <c r="Q316"/>
  <c r="Q312"/>
  <c r="Q308"/>
  <c r="Q304"/>
  <c r="Q302"/>
  <c r="Q298"/>
  <c r="Q294"/>
  <c r="Q290"/>
  <c r="Q288"/>
  <c r="Q284"/>
  <c r="Q281"/>
  <c r="Q277"/>
  <c r="Q273"/>
  <c r="Q269"/>
  <c r="Q265"/>
  <c r="Q261"/>
  <c r="Q257"/>
  <c r="Q253"/>
  <c r="Q249"/>
  <c r="Q245"/>
  <c r="Q241"/>
  <c r="Q237"/>
  <c r="Q233"/>
  <c r="Q229"/>
  <c r="Q225"/>
  <c r="Q221"/>
  <c r="Q217"/>
  <c r="Q213"/>
  <c r="Q209"/>
  <c r="Q206"/>
  <c r="Q204"/>
  <c r="Q198"/>
  <c r="Q194"/>
  <c r="Q190"/>
  <c r="Q183"/>
  <c r="Q176"/>
  <c r="Q172"/>
  <c r="Q168"/>
  <c r="Q164"/>
  <c r="Q160"/>
  <c r="Q156"/>
  <c r="Q152"/>
  <c r="Q148"/>
  <c r="Q144"/>
  <c r="Q141"/>
  <c r="Q137"/>
  <c r="Q133"/>
  <c r="Q129"/>
  <c r="Q125"/>
  <c r="Q121"/>
  <c r="Q117"/>
  <c r="Q113"/>
  <c r="Q109"/>
  <c r="Q105"/>
  <c r="Q101"/>
  <c r="Q97"/>
  <c r="Q93"/>
  <c r="Q89"/>
  <c r="Q85"/>
  <c r="Q81"/>
  <c r="Q77"/>
  <c r="Q73"/>
  <c r="Q69"/>
  <c r="Q65"/>
  <c r="Q61"/>
  <c r="Q57"/>
  <c r="Q53"/>
  <c r="Q49"/>
  <c r="Q45"/>
  <c r="Q41"/>
  <c r="Q37"/>
  <c r="Q33"/>
  <c r="Q29"/>
  <c r="Q25"/>
  <c r="Q21"/>
  <c r="C26" i="5"/>
  <c r="R644" i="7"/>
  <c r="R640"/>
  <c r="R636"/>
  <c r="R632"/>
  <c r="R628"/>
  <c r="R624"/>
  <c r="R620"/>
  <c r="R616"/>
  <c r="R612"/>
  <c r="R608"/>
  <c r="R604"/>
  <c r="R600"/>
  <c r="R596"/>
  <c r="R592"/>
  <c r="R588"/>
  <c r="R584"/>
  <c r="R580"/>
  <c r="R576"/>
  <c r="R572"/>
  <c r="R568"/>
  <c r="R564"/>
  <c r="R560"/>
  <c r="R557"/>
  <c r="R553"/>
  <c r="R549"/>
  <c r="R545"/>
  <c r="R541"/>
  <c r="R537"/>
  <c r="R533"/>
  <c r="R529"/>
  <c r="R525"/>
  <c r="R521"/>
  <c r="R517"/>
  <c r="R513"/>
  <c r="R509"/>
  <c r="R505"/>
  <c r="R501"/>
  <c r="R498"/>
  <c r="R494"/>
  <c r="R490"/>
  <c r="R486"/>
  <c r="R482"/>
  <c r="R478"/>
  <c r="R474"/>
  <c r="R470"/>
  <c r="R466"/>
  <c r="R462"/>
  <c r="R458"/>
  <c r="R454"/>
  <c r="R450"/>
  <c r="R446"/>
  <c r="R442"/>
  <c r="R438"/>
  <c r="R434"/>
  <c r="R430"/>
  <c r="R426"/>
  <c r="R422"/>
  <c r="R418"/>
  <c r="R414"/>
  <c r="R410"/>
  <c r="R406"/>
  <c r="R402"/>
  <c r="R399"/>
  <c r="R395"/>
  <c r="R391"/>
  <c r="R387"/>
  <c r="R383"/>
  <c r="R379"/>
  <c r="R376"/>
  <c r="R372"/>
  <c r="R369"/>
  <c r="R365"/>
  <c r="R361"/>
  <c r="R357"/>
  <c r="R353"/>
  <c r="R349"/>
  <c r="R345"/>
  <c r="R341"/>
  <c r="R337"/>
  <c r="R333"/>
  <c r="R326"/>
  <c r="R322"/>
  <c r="L322" s="1"/>
  <c r="C36" i="10" s="1"/>
  <c r="R320" i="7"/>
  <c r="R316"/>
  <c r="R312"/>
  <c r="R308"/>
  <c r="L308" s="1"/>
  <c r="C190" i="10" s="1"/>
  <c r="R304" i="7"/>
  <c r="R302"/>
  <c r="R298"/>
  <c r="R294"/>
  <c r="L294" s="1"/>
  <c r="C420" i="10" s="1"/>
  <c r="R290" i="7"/>
  <c r="R288"/>
  <c r="R284"/>
  <c r="R281"/>
  <c r="L281" s="1"/>
  <c r="C242" i="10" s="1"/>
  <c r="R277" i="7"/>
  <c r="R273"/>
  <c r="R269"/>
  <c r="R265"/>
  <c r="L265" s="1"/>
  <c r="C631" i="10" s="1"/>
  <c r="R261" i="7"/>
  <c r="R257"/>
  <c r="R253"/>
  <c r="R249"/>
  <c r="L249" s="1"/>
  <c r="C339" i="10" s="1"/>
  <c r="R245" i="7"/>
  <c r="R241"/>
  <c r="R237"/>
  <c r="R233"/>
  <c r="L233" s="1"/>
  <c r="C633" i="10" s="1"/>
  <c r="R229" i="7"/>
  <c r="R225"/>
  <c r="R221"/>
  <c r="R217"/>
  <c r="L217" s="1"/>
  <c r="C459" i="10" s="1"/>
  <c r="R213" i="7"/>
  <c r="R209"/>
  <c r="R206"/>
  <c r="R204"/>
  <c r="L204" s="1"/>
  <c r="C284" i="10" s="1"/>
  <c r="R198" i="7"/>
  <c r="R194"/>
  <c r="R190"/>
  <c r="R183"/>
  <c r="R176"/>
  <c r="R172"/>
  <c r="R168"/>
  <c r="R164"/>
  <c r="R160"/>
  <c r="R156"/>
  <c r="R152"/>
  <c r="R148"/>
  <c r="R144"/>
  <c r="R141"/>
  <c r="R137"/>
  <c r="R133"/>
  <c r="R129"/>
  <c r="R125"/>
  <c r="R121"/>
  <c r="R117"/>
  <c r="R113"/>
  <c r="R109"/>
  <c r="R105"/>
  <c r="R101"/>
  <c r="R95"/>
  <c r="R90"/>
  <c r="R85"/>
  <c r="R79"/>
  <c r="L79" s="1"/>
  <c r="C240" i="10" s="1"/>
  <c r="R69" i="7"/>
  <c r="R53"/>
  <c r="R37"/>
  <c r="Q645"/>
  <c r="Q641"/>
  <c r="Q637"/>
  <c r="Q633"/>
  <c r="Q629"/>
  <c r="Q625"/>
  <c r="Q621"/>
  <c r="Q617"/>
  <c r="Q613"/>
  <c r="Q609"/>
  <c r="Q605"/>
  <c r="Q601"/>
  <c r="Q597"/>
  <c r="Q593"/>
  <c r="Q589"/>
  <c r="Q585"/>
  <c r="Q581"/>
  <c r="Q577"/>
  <c r="Q573"/>
  <c r="Q569"/>
  <c r="Q565"/>
  <c r="Q561"/>
  <c r="Q558"/>
  <c r="Q554"/>
  <c r="Q550"/>
  <c r="Q546"/>
  <c r="Q542"/>
  <c r="Q538"/>
  <c r="Q534"/>
  <c r="Q530"/>
  <c r="Q526"/>
  <c r="Q522"/>
  <c r="Q518"/>
  <c r="Q514"/>
  <c r="Q510"/>
  <c r="Q506"/>
  <c r="Q502"/>
  <c r="Q499"/>
  <c r="Q495"/>
  <c r="Q491"/>
  <c r="Q487"/>
  <c r="Q483"/>
  <c r="Q479"/>
  <c r="Q475"/>
  <c r="Q471"/>
  <c r="Q467"/>
  <c r="Q463"/>
  <c r="Q459"/>
  <c r="Q455"/>
  <c r="Q451"/>
  <c r="Q447"/>
  <c r="Q443"/>
  <c r="Q439"/>
  <c r="Q435"/>
  <c r="Q431"/>
  <c r="Q427"/>
  <c r="Q423"/>
  <c r="Q419"/>
  <c r="Q415"/>
  <c r="Q411"/>
  <c r="Q407"/>
  <c r="Q403"/>
  <c r="Q396"/>
  <c r="Q392"/>
  <c r="Q388"/>
  <c r="Q384"/>
  <c r="Q380"/>
  <c r="Q377"/>
  <c r="Q373"/>
  <c r="Q370"/>
  <c r="Q366"/>
  <c r="Q362"/>
  <c r="Q358"/>
  <c r="Q354"/>
  <c r="Q350"/>
  <c r="Q346"/>
  <c r="Q342"/>
  <c r="Q338"/>
  <c r="Q334"/>
  <c r="Q330"/>
  <c r="Q327"/>
  <c r="Q323"/>
  <c r="Q317"/>
  <c r="Q313"/>
  <c r="Q309"/>
  <c r="Q305"/>
  <c r="Q299"/>
  <c r="Q295"/>
  <c r="Q291"/>
  <c r="Q285"/>
  <c r="Q282"/>
  <c r="Q278"/>
  <c r="Q274"/>
  <c r="Q270"/>
  <c r="Q266"/>
  <c r="Q262"/>
  <c r="Q258"/>
  <c r="Q254"/>
  <c r="Q250"/>
  <c r="Q246"/>
  <c r="Q242"/>
  <c r="Q238"/>
  <c r="Q234"/>
  <c r="Q230"/>
  <c r="Q226"/>
  <c r="Q222"/>
  <c r="Q218"/>
  <c r="Q214"/>
  <c r="Q210"/>
  <c r="Q207"/>
  <c r="Q201"/>
  <c r="Q195"/>
  <c r="Q191"/>
  <c r="Q187"/>
  <c r="Q184"/>
  <c r="Q180"/>
  <c r="Q177"/>
  <c r="Q173"/>
  <c r="Q169"/>
  <c r="Q165"/>
  <c r="Q161"/>
  <c r="Q157"/>
  <c r="Q153"/>
  <c r="Q149"/>
  <c r="Q145"/>
  <c r="Q142"/>
  <c r="Q138"/>
  <c r="Q134"/>
  <c r="Q130"/>
  <c r="Q126"/>
  <c r="Q122"/>
  <c r="Q118"/>
  <c r="Q114"/>
  <c r="Q110"/>
  <c r="Q106"/>
  <c r="Q102"/>
  <c r="Q98"/>
  <c r="Q94"/>
  <c r="Q90"/>
  <c r="L90" s="1"/>
  <c r="C318" i="10" s="1"/>
  <c r="Q86" i="7"/>
  <c r="Q82"/>
  <c r="Q78"/>
  <c r="Q74"/>
  <c r="Q70"/>
  <c r="Q66"/>
  <c r="L66" s="1"/>
  <c r="C97" i="10" s="1"/>
  <c r="Q62" i="7"/>
  <c r="Q58"/>
  <c r="Q54"/>
  <c r="Q50"/>
  <c r="L50" s="1"/>
  <c r="C534" i="10" s="1"/>
  <c r="Q46" i="7"/>
  <c r="Q42"/>
  <c r="Q38"/>
  <c r="Q34"/>
  <c r="L34" s="1"/>
  <c r="C430" i="10" s="1"/>
  <c r="Q30" i="7"/>
  <c r="Q26"/>
  <c r="Q22"/>
  <c r="C22" i="5"/>
  <c r="C16"/>
  <c r="W3" s="1"/>
  <c r="R645" i="7"/>
  <c r="R641"/>
  <c r="R637"/>
  <c r="R633"/>
  <c r="R629"/>
  <c r="R625"/>
  <c r="R621"/>
  <c r="R617"/>
  <c r="R613"/>
  <c r="R609"/>
  <c r="R605"/>
  <c r="R601"/>
  <c r="R597"/>
  <c r="R593"/>
  <c r="R589"/>
  <c r="R585"/>
  <c r="R581"/>
  <c r="R577"/>
  <c r="R573"/>
  <c r="R569"/>
  <c r="R565"/>
  <c r="R561"/>
  <c r="R558"/>
  <c r="R554"/>
  <c r="R550"/>
  <c r="R546"/>
  <c r="R542"/>
  <c r="R538"/>
  <c r="R534"/>
  <c r="R530"/>
  <c r="R526"/>
  <c r="R522"/>
  <c r="R518"/>
  <c r="R514"/>
  <c r="R510"/>
  <c r="R506"/>
  <c r="R502"/>
  <c r="R499"/>
  <c r="R495"/>
  <c r="R491"/>
  <c r="R487"/>
  <c r="R483"/>
  <c r="R479"/>
  <c r="R475"/>
  <c r="R471"/>
  <c r="R467"/>
  <c r="R463"/>
  <c r="R459"/>
  <c r="R455"/>
  <c r="R451"/>
  <c r="R447"/>
  <c r="R443"/>
  <c r="R439"/>
  <c r="R435"/>
  <c r="R431"/>
  <c r="R427"/>
  <c r="R423"/>
  <c r="R419"/>
  <c r="R415"/>
  <c r="R411"/>
  <c r="R407"/>
  <c r="R403"/>
  <c r="R396"/>
  <c r="R392"/>
  <c r="R388"/>
  <c r="R384"/>
  <c r="R380"/>
  <c r="R377"/>
  <c r="R373"/>
  <c r="R370"/>
  <c r="R366"/>
  <c r="R362"/>
  <c r="R358"/>
  <c r="R354"/>
  <c r="R350"/>
  <c r="R346"/>
  <c r="R342"/>
  <c r="R338"/>
  <c r="R334"/>
  <c r="R330"/>
  <c r="R327"/>
  <c r="R323"/>
  <c r="R317"/>
  <c r="R313"/>
  <c r="R309"/>
  <c r="R305"/>
  <c r="L305" s="1"/>
  <c r="C607" i="10" s="1"/>
  <c r="R299" i="7"/>
  <c r="R295"/>
  <c r="R291"/>
  <c r="R285"/>
  <c r="R282"/>
  <c r="R278"/>
  <c r="R274"/>
  <c r="R270"/>
  <c r="R266"/>
  <c r="R262"/>
  <c r="R258"/>
  <c r="R254"/>
  <c r="R250"/>
  <c r="R246"/>
  <c r="R242"/>
  <c r="R238"/>
  <c r="R234"/>
  <c r="R230"/>
  <c r="R226"/>
  <c r="R222"/>
  <c r="R218"/>
  <c r="R214"/>
  <c r="R210"/>
  <c r="R207"/>
  <c r="R201"/>
  <c r="R195"/>
  <c r="R191"/>
  <c r="R187"/>
  <c r="R184"/>
  <c r="R180"/>
  <c r="R177"/>
  <c r="R173"/>
  <c r="R169"/>
  <c r="R165"/>
  <c r="R161"/>
  <c r="R157"/>
  <c r="R153"/>
  <c r="R149"/>
  <c r="R145"/>
  <c r="R142"/>
  <c r="R138"/>
  <c r="R134"/>
  <c r="R130"/>
  <c r="R126"/>
  <c r="L126" s="1"/>
  <c r="C636" i="10" s="1"/>
  <c r="R122" i="7"/>
  <c r="R118"/>
  <c r="R114"/>
  <c r="R110"/>
  <c r="R106"/>
  <c r="R102"/>
  <c r="R97"/>
  <c r="R91"/>
  <c r="L91" s="1"/>
  <c r="C322" i="10" s="1"/>
  <c r="R86" i="7"/>
  <c r="R81"/>
  <c r="R73"/>
  <c r="R57"/>
  <c r="R41"/>
  <c r="L41" s="1"/>
  <c r="C470" i="10" s="1"/>
  <c r="L5" i="7"/>
  <c r="C532" i="10" s="1"/>
  <c r="L634" i="7"/>
  <c r="C617" i="10" s="1"/>
  <c r="L622" i="7"/>
  <c r="C640" i="10" s="1"/>
  <c r="L586" i="7"/>
  <c r="C585" i="10" s="1"/>
  <c r="L570" i="7"/>
  <c r="C330" i="10" s="1"/>
  <c r="L559" i="7"/>
  <c r="C212" i="10" s="1"/>
  <c r="L543" i="7"/>
  <c r="C285" i="10" s="1"/>
  <c r="L507" i="7"/>
  <c r="C99" i="10" s="1"/>
  <c r="L496" i="7"/>
  <c r="C90" i="10" s="1"/>
  <c r="L460" i="7"/>
  <c r="C215" i="10" s="1"/>
  <c r="L448" i="7"/>
  <c r="C146" i="10" s="1"/>
  <c r="L400" i="7"/>
  <c r="C55" i="10" s="1"/>
  <c r="L363" i="7"/>
  <c r="C389" i="10" s="1"/>
  <c r="L351" i="7"/>
  <c r="C314" i="10" s="1"/>
  <c r="L318" i="7"/>
  <c r="C11" i="10" s="1"/>
  <c r="L306" i="7"/>
  <c r="C621" i="10" s="1"/>
  <c r="L263" i="7"/>
  <c r="C9" i="10" s="1"/>
  <c r="L251" i="7"/>
  <c r="C416" i="10" s="1"/>
  <c r="L202" i="7"/>
  <c r="C279" i="10" s="1"/>
  <c r="L192" i="7"/>
  <c r="C209" i="10" s="1"/>
  <c r="L170" i="7"/>
  <c r="C26" i="10" s="1"/>
  <c r="L146" i="7"/>
  <c r="C189" i="10" s="1"/>
  <c r="L131" i="7"/>
  <c r="C551" i="10" s="1"/>
  <c r="L67" i="7"/>
  <c r="C116" i="10" s="1"/>
  <c r="L618" i="7"/>
  <c r="C442" i="10" s="1"/>
  <c r="L606" i="7"/>
  <c r="C183" i="10" s="1"/>
  <c r="L574" i="7"/>
  <c r="C503" i="10" s="1"/>
  <c r="L539" i="7"/>
  <c r="C331" i="10" s="1"/>
  <c r="L527" i="7"/>
  <c r="C378" i="10" s="1"/>
  <c r="L488" i="7"/>
  <c r="C65" i="10" s="1"/>
  <c r="L476" i="7"/>
  <c r="C427" i="10" s="1"/>
  <c r="L464" i="7"/>
  <c r="C234" i="10" s="1"/>
  <c r="L428" i="7"/>
  <c r="C486" i="10" s="1"/>
  <c r="L416" i="7"/>
  <c r="C308" i="10" s="1"/>
  <c r="L347" i="7"/>
  <c r="C244" i="10" s="1"/>
  <c r="L335" i="7"/>
  <c r="C179" i="10" s="1"/>
  <c r="L324" i="7"/>
  <c r="C40" i="10" s="1"/>
  <c r="L267" i="7"/>
  <c r="C59" i="10" s="1"/>
  <c r="L219" i="7"/>
  <c r="C481" i="10" s="1"/>
  <c r="L199" i="7"/>
  <c r="C274" i="10" s="1"/>
  <c r="L178" i="7"/>
  <c r="C85" i="10" s="1"/>
  <c r="L154" i="7"/>
  <c r="C88" i="10" s="1"/>
  <c r="L123" i="7"/>
  <c r="C509" i="10" s="1"/>
  <c r="L59" i="7"/>
  <c r="C27" i="10" s="1"/>
  <c r="L51" i="7"/>
  <c r="C535" i="10" s="1"/>
  <c r="L3" i="7"/>
  <c r="C136" i="10" s="1"/>
  <c r="L639" i="7"/>
  <c r="C168" i="10" s="1"/>
  <c r="L631" i="7"/>
  <c r="C603" i="10" s="1"/>
  <c r="L627" i="7"/>
  <c r="C645" i="10" s="1"/>
  <c r="L623" i="7"/>
  <c r="C641" i="10" s="1"/>
  <c r="L611" i="7"/>
  <c r="C392" i="10" s="1"/>
  <c r="L607" i="7"/>
  <c r="C223" i="10" s="1"/>
  <c r="L599" i="7"/>
  <c r="C130" i="10" s="1"/>
  <c r="L595" i="7"/>
  <c r="C110" i="10" s="1"/>
  <c r="L591" i="7"/>
  <c r="C44" i="10" s="1"/>
  <c r="L583" i="7"/>
  <c r="C632" i="10" s="1"/>
  <c r="L579" i="7"/>
  <c r="C517" i="10" s="1"/>
  <c r="L575" i="7"/>
  <c r="C505" i="10" s="1"/>
  <c r="L567" i="7"/>
  <c r="C488" i="10" s="1"/>
  <c r="L563" i="7"/>
  <c r="C204" i="10" s="1"/>
  <c r="L552" i="7"/>
  <c r="C546" i="10" s="1"/>
  <c r="L548" i="7"/>
  <c r="C383" i="10" s="1"/>
  <c r="L544" i="7"/>
  <c r="C303" i="10" s="1"/>
  <c r="L536" i="7"/>
  <c r="C541" i="10" s="1"/>
  <c r="L532" i="7"/>
  <c r="C446" i="10" s="1"/>
  <c r="L528" i="7"/>
  <c r="C380" i="10" s="1"/>
  <c r="L520" i="7"/>
  <c r="C278" i="10" s="1"/>
  <c r="L516" i="7"/>
  <c r="C210" i="10" s="1"/>
  <c r="L512" i="7"/>
  <c r="C163" i="10" s="1"/>
  <c r="L504" i="7"/>
  <c r="C39" i="10" s="1"/>
  <c r="L497" i="7"/>
  <c r="C167" i="10" s="1"/>
  <c r="L489" i="7"/>
  <c r="C66" i="10" s="1"/>
  <c r="L485" i="7"/>
  <c r="C114" i="10" s="1"/>
  <c r="L481" i="7"/>
  <c r="C545" i="10" s="1"/>
  <c r="L473" i="7"/>
  <c r="C349" i="10" s="1"/>
  <c r="L469" i="7"/>
  <c r="C294" i="10" s="1"/>
  <c r="L465" i="7"/>
  <c r="C255" i="10" s="1"/>
  <c r="L457" i="7"/>
  <c r="C197" i="10" s="1"/>
  <c r="L453" i="7"/>
  <c r="C151" i="10" s="1"/>
  <c r="L449" i="7"/>
  <c r="C147" i="10" s="1"/>
  <c r="L441" i="7"/>
  <c r="C108" i="10" s="1"/>
  <c r="L437" i="7"/>
  <c r="C62" i="10" s="1"/>
  <c r="L433" i="7"/>
  <c r="C49" i="10" s="1"/>
  <c r="L425" i="7"/>
  <c r="C415" i="10" s="1"/>
  <c r="L421" i="7"/>
  <c r="C313" i="10" s="1"/>
  <c r="L417" i="7"/>
  <c r="C309" i="10" s="1"/>
  <c r="L409" i="7"/>
  <c r="C265" i="10" s="1"/>
  <c r="L405" i="7"/>
  <c r="C177" i="10" s="1"/>
  <c r="L401" i="7"/>
  <c r="C56" i="10" s="1"/>
  <c r="L394" i="7"/>
  <c r="C602" i="10" s="1"/>
  <c r="L390" i="7"/>
  <c r="C576" i="10" s="1"/>
  <c r="L386" i="7"/>
  <c r="C552" i="10" s="1"/>
  <c r="L378" i="7"/>
  <c r="C518" i="10" s="1"/>
  <c r="L375" i="7"/>
  <c r="C504" i="10" s="1"/>
  <c r="L638" i="7"/>
  <c r="C157" i="10" s="1"/>
  <c r="L614" i="7"/>
  <c r="C399" i="10" s="1"/>
  <c r="L602" i="7"/>
  <c r="C143" i="10" s="1"/>
  <c r="L590" i="7"/>
  <c r="C14" i="10" s="1"/>
  <c r="L566" i="7"/>
  <c r="C458" i="10" s="1"/>
  <c r="L555" i="7"/>
  <c r="C134" i="10" s="1"/>
  <c r="L535" i="7"/>
  <c r="C519" i="10" s="1"/>
  <c r="L523" i="7"/>
  <c r="C365" i="10" s="1"/>
  <c r="L511" i="7"/>
  <c r="C162" i="10" s="1"/>
  <c r="L492" i="7"/>
  <c r="C69" i="10" s="1"/>
  <c r="L480" i="7"/>
  <c r="C544" i="10" s="1"/>
  <c r="L456" i="7"/>
  <c r="C182" i="10" s="1"/>
  <c r="L444" i="7"/>
  <c r="C125" i="10" s="1"/>
  <c r="L432" i="7"/>
  <c r="C38" i="10" s="1"/>
  <c r="L408" i="7"/>
  <c r="C122" i="10" s="1"/>
  <c r="L397" i="7"/>
  <c r="C614" i="10" s="1"/>
  <c r="L385" i="7"/>
  <c r="C542" i="10" s="1"/>
  <c r="L367" i="7"/>
  <c r="C449" i="10" s="1"/>
  <c r="L355" i="7"/>
  <c r="C335" i="10" s="1"/>
  <c r="L331" i="7"/>
  <c r="C101" i="10" s="1"/>
  <c r="L321" i="7"/>
  <c r="C32" i="10" s="1"/>
  <c r="L310" i="7"/>
  <c r="C343" i="10" s="1"/>
  <c r="L279" i="7"/>
  <c r="C164" i="10" s="1"/>
  <c r="L259" i="7"/>
  <c r="C562" i="10" s="1"/>
  <c r="L247" i="7"/>
  <c r="C251" i="10" s="1"/>
  <c r="L235" i="7"/>
  <c r="C15" i="10" s="1"/>
  <c r="L215" i="7"/>
  <c r="C452" i="10" s="1"/>
  <c r="L196" i="7"/>
  <c r="C257" i="10" s="1"/>
  <c r="L185" i="7"/>
  <c r="C165" i="10" s="1"/>
  <c r="L174" i="7"/>
  <c r="C73" i="10" s="1"/>
  <c r="L162" i="7"/>
  <c r="C490" i="10" s="1"/>
  <c r="L150" i="7"/>
  <c r="C20" i="10" s="1"/>
  <c r="L139" i="7"/>
  <c r="C571" i="10" s="1"/>
  <c r="L127" i="7"/>
  <c r="C520" i="10" s="1"/>
  <c r="L107" i="7"/>
  <c r="C422" i="10" s="1"/>
  <c r="L99" i="7"/>
  <c r="C372" i="10" s="1"/>
  <c r="L75" i="7"/>
  <c r="C206" i="10" s="1"/>
  <c r="L43" i="7"/>
  <c r="C474" i="10" s="1"/>
  <c r="L35" i="7"/>
  <c r="C431" i="10" s="1"/>
  <c r="L16" i="7"/>
  <c r="C252" i="10" s="1"/>
  <c r="L12" i="7"/>
  <c r="C205" i="10" s="1"/>
  <c r="L8" i="7"/>
  <c r="C61" i="10" s="1"/>
  <c r="L644" i="7"/>
  <c r="C593" i="10" s="1"/>
  <c r="L632" i="7"/>
  <c r="C604" i="10" s="1"/>
  <c r="L628" i="7"/>
  <c r="C577" i="10" s="1"/>
  <c r="L616" i="7"/>
  <c r="C437" i="10" s="1"/>
  <c r="L612" i="7"/>
  <c r="C397" i="10" s="1"/>
  <c r="L600" i="7"/>
  <c r="C141" i="10" s="1"/>
  <c r="L596" i="7"/>
  <c r="C123" i="10" s="1"/>
  <c r="L584" i="7"/>
  <c r="C359" i="10" s="1"/>
  <c r="L580" i="7"/>
  <c r="C624" i="10" s="1"/>
  <c r="L568" i="7"/>
  <c r="C578" i="10" s="1"/>
  <c r="L564" i="7"/>
  <c r="C230" i="10" s="1"/>
  <c r="L553" i="7"/>
  <c r="C557" i="10" s="1"/>
  <c r="L549" i="7"/>
  <c r="C384" i="10" s="1"/>
  <c r="L537" i="7"/>
  <c r="C622" i="10" s="1"/>
  <c r="L533" i="7"/>
  <c r="C447" i="10" s="1"/>
  <c r="L521" i="7"/>
  <c r="C325" i="10" s="1"/>
  <c r="L517" i="7"/>
  <c r="C211" i="10" s="1"/>
  <c r="L505" i="7"/>
  <c r="C53" i="10" s="1"/>
  <c r="L501" i="7"/>
  <c r="C513" i="10" s="1"/>
  <c r="L490" i="7"/>
  <c r="C67" i="10" s="1"/>
  <c r="L486" i="7"/>
  <c r="C558" i="10" s="1"/>
  <c r="L474" i="7"/>
  <c r="C371" i="10" s="1"/>
  <c r="L470" i="7"/>
  <c r="C295" i="10" s="1"/>
  <c r="L458" i="7"/>
  <c r="C198" i="10" s="1"/>
  <c r="L454" i="7"/>
  <c r="C152" i="10" s="1"/>
  <c r="L442" i="7"/>
  <c r="C120" i="10" s="1"/>
  <c r="L438" i="7"/>
  <c r="C64" i="10" s="1"/>
  <c r="L426" i="7"/>
  <c r="C423" i="10" s="1"/>
  <c r="L422" i="7"/>
  <c r="C358" i="10" s="1"/>
  <c r="L410" i="7"/>
  <c r="C266" i="10" s="1"/>
  <c r="L406" i="7"/>
  <c r="C45" i="10" s="1"/>
  <c r="L395" i="7"/>
  <c r="C611" i="10" s="1"/>
  <c r="L391" i="7"/>
  <c r="C591" i="10" s="1"/>
  <c r="L379" i="7"/>
  <c r="C521" i="10" s="1"/>
  <c r="L376" i="7"/>
  <c r="C515" i="10" s="1"/>
  <c r="L365" i="7"/>
  <c r="C412" i="10" s="1"/>
  <c r="L361" i="7"/>
  <c r="C369" i="10" s="1"/>
  <c r="L349" i="7"/>
  <c r="C291" i="10" s="1"/>
  <c r="L345" i="7"/>
  <c r="C229" i="10" s="1"/>
  <c r="L333" i="7"/>
  <c r="C112" i="10" s="1"/>
  <c r="L320" i="7"/>
  <c r="C30" i="10" s="1"/>
  <c r="L316" i="7"/>
  <c r="C6" i="10" s="1"/>
  <c r="L304" i="7"/>
  <c r="C589" i="10" s="1"/>
  <c r="L302" i="7"/>
  <c r="C638" i="10" s="1"/>
  <c r="L290" i="7"/>
  <c r="C395" i="10" s="1"/>
  <c r="L288" i="7"/>
  <c r="C329" i="10" s="1"/>
  <c r="L277" i="7"/>
  <c r="C139" i="10" s="1"/>
  <c r="L273" i="7"/>
  <c r="C96" i="10" s="1"/>
  <c r="L261" i="7"/>
  <c r="C173" i="10" s="1"/>
  <c r="L257" i="7"/>
  <c r="C508" i="10" s="1"/>
  <c r="L245" i="7"/>
  <c r="C249" i="10" s="1"/>
  <c r="L241" i="7"/>
  <c r="C83" i="10" s="1"/>
  <c r="L229" i="7"/>
  <c r="C597" i="10" s="1"/>
  <c r="L225" i="7"/>
  <c r="C581" i="10" s="1"/>
  <c r="L213" i="7"/>
  <c r="C406" i="10" s="1"/>
  <c r="L209" i="7"/>
  <c r="C347" i="10" s="1"/>
  <c r="L198" i="7"/>
  <c r="C263" i="10" s="1"/>
  <c r="L183" i="7"/>
  <c r="C160" i="10" s="1"/>
  <c r="L172" i="7"/>
  <c r="C31" i="10" s="1"/>
  <c r="L168" i="7"/>
  <c r="C13" i="10" s="1"/>
  <c r="L156" i="7"/>
  <c r="C220" i="10" s="1"/>
  <c r="L152" i="7"/>
  <c r="C23" i="10" s="1"/>
  <c r="L141" i="7"/>
  <c r="C573" i="10" s="1"/>
  <c r="L137" i="7"/>
  <c r="C569" i="10" s="1"/>
  <c r="L125" i="7"/>
  <c r="C511" i="10" s="1"/>
  <c r="L121" i="7"/>
  <c r="C494" i="10" s="1"/>
  <c r="L109" i="7"/>
  <c r="C438" i="10" s="1"/>
  <c r="L105" i="7"/>
  <c r="C413" i="10" s="1"/>
  <c r="L97" i="7"/>
  <c r="C360" i="10" s="1"/>
  <c r="L93" i="7"/>
  <c r="C333" i="10" s="1"/>
  <c r="L89" i="7"/>
  <c r="C316" i="10" s="1"/>
  <c r="L77" i="7"/>
  <c r="C238" i="10" s="1"/>
  <c r="L73" i="7"/>
  <c r="C193" i="10" s="1"/>
  <c r="L61" i="7"/>
  <c r="C48" i="10" s="1"/>
  <c r="L57" i="7"/>
  <c r="C618" i="10" s="1"/>
  <c r="L49" i="7"/>
  <c r="C533" i="10" s="1"/>
  <c r="L45" i="7"/>
  <c r="C479" i="10" s="1"/>
  <c r="L33" i="7"/>
  <c r="C429" i="10" s="1"/>
  <c r="L29" i="7"/>
  <c r="C352" i="10" s="1"/>
  <c r="L25" i="7"/>
  <c r="C287" i="10" s="1"/>
  <c r="L364" i="7"/>
  <c r="C391" i="10" s="1"/>
  <c r="L360" i="7"/>
  <c r="C368" i="10" s="1"/>
  <c r="L356" i="7"/>
  <c r="C348" i="10" s="1"/>
  <c r="L348" i="7"/>
  <c r="C286" i="10" s="1"/>
  <c r="L344" i="7"/>
  <c r="C228" i="10" s="1"/>
  <c r="L340" i="7"/>
  <c r="C221" i="10" s="1"/>
  <c r="L332" i="7"/>
  <c r="C111" i="10" s="1"/>
  <c r="L329" i="7"/>
  <c r="C57" i="10" s="1"/>
  <c r="L325" i="7"/>
  <c r="C41" i="10" s="1"/>
  <c r="L319" i="7"/>
  <c r="C24" i="10" s="1"/>
  <c r="L315" i="7"/>
  <c r="C5" i="10" s="1"/>
  <c r="L311" i="7"/>
  <c r="C345" i="10" s="1"/>
  <c r="L303" i="7"/>
  <c r="C583" i="10" s="1"/>
  <c r="L301" i="7"/>
  <c r="C478" i="10" s="1"/>
  <c r="L297" i="7"/>
  <c r="C472" i="10" s="1"/>
  <c r="L289" i="7"/>
  <c r="C375" i="10" s="1"/>
  <c r="L287" i="7"/>
  <c r="C327" i="10" s="1"/>
  <c r="L283" i="7"/>
  <c r="C283" i="10" s="1"/>
  <c r="L276" i="7"/>
  <c r="C138" i="10" s="1"/>
  <c r="L272" i="7"/>
  <c r="C94" i="10" s="1"/>
  <c r="L268" i="7"/>
  <c r="C86" i="10" s="1"/>
  <c r="L260" i="7"/>
  <c r="C630" i="10" s="1"/>
  <c r="L256" i="7"/>
  <c r="C436" i="10" s="1"/>
  <c r="L252" i="7"/>
  <c r="C417" i="10" s="1"/>
  <c r="L244" i="7"/>
  <c r="C104" i="10" s="1"/>
  <c r="L240" i="7"/>
  <c r="C82" i="10" s="1"/>
  <c r="L236" i="7"/>
  <c r="C16" i="10" s="1"/>
  <c r="L228" i="7"/>
  <c r="C595" i="10" s="1"/>
  <c r="L224" i="7"/>
  <c r="C575" i="10" s="1"/>
  <c r="L220" i="7"/>
  <c r="C489" i="10" s="1"/>
  <c r="L212" i="7"/>
  <c r="C405" i="10" s="1"/>
  <c r="L208" i="7"/>
  <c r="C346" i="10" s="1"/>
  <c r="L205" i="7"/>
  <c r="C290" i="10" s="1"/>
  <c r="L200" i="7"/>
  <c r="C275" i="10" s="1"/>
  <c r="L197" i="7"/>
  <c r="C258" i="10" s="1"/>
  <c r="L193" i="7"/>
  <c r="C225" i="10" s="1"/>
  <c r="L186" i="7"/>
  <c r="C166" i="10" s="1"/>
  <c r="L182" i="7"/>
  <c r="C159" i="10" s="1"/>
  <c r="L179" i="7"/>
  <c r="C89" i="10" s="1"/>
  <c r="L171" i="7"/>
  <c r="C28" i="10" s="1"/>
  <c r="L167" i="7"/>
  <c r="C29" i="10" s="1"/>
  <c r="L163" i="7"/>
  <c r="C555" i="10" s="1"/>
  <c r="L155" i="7"/>
  <c r="C219" i="10" s="1"/>
  <c r="L151" i="7"/>
  <c r="C21" i="10" s="1"/>
  <c r="L147" i="7"/>
  <c r="C537" i="10" s="1"/>
  <c r="L140" i="7"/>
  <c r="C572" i="10" s="1"/>
  <c r="L136" i="7"/>
  <c r="C568" i="10" s="1"/>
  <c r="L132" i="7"/>
  <c r="C564" i="10" s="1"/>
  <c r="L124" i="7"/>
  <c r="C510" i="10" s="1"/>
  <c r="L120" i="7"/>
  <c r="C493" i="10" s="1"/>
  <c r="L116" i="7"/>
  <c r="C463" i="10" s="1"/>
  <c r="L108" i="7"/>
  <c r="C426" i="10" s="1"/>
  <c r="L104" i="7"/>
  <c r="C410" i="10" s="1"/>
  <c r="L96" i="7"/>
  <c r="C355" i="10" s="1"/>
  <c r="L92" i="7"/>
  <c r="C323" i="10" s="1"/>
  <c r="L88" i="7"/>
  <c r="C299" i="10" s="1"/>
  <c r="L76" i="7"/>
  <c r="C213" i="10" s="1"/>
  <c r="L72" i="7"/>
  <c r="C186" i="10" s="1"/>
  <c r="L64" i="7"/>
  <c r="C77" i="10" s="1"/>
  <c r="L60" i="7"/>
  <c r="C35" i="10" s="1"/>
  <c r="L56" i="7"/>
  <c r="C612" i="10" s="1"/>
  <c r="L44" i="7"/>
  <c r="C475" i="10" s="1"/>
  <c r="L40" i="7"/>
  <c r="C450" i="10" s="1"/>
  <c r="L32" i="7"/>
  <c r="C414" i="10" s="1"/>
  <c r="L28" i="7"/>
  <c r="C328" i="10" s="1"/>
  <c r="L24" i="7"/>
  <c r="C280" i="10" s="1"/>
  <c r="L2" i="7"/>
  <c r="C117" i="10" s="1"/>
  <c r="L10" i="5"/>
  <c r="L16"/>
  <c r="I9"/>
  <c r="L17"/>
  <c r="F24"/>
  <c r="I10"/>
  <c r="W4"/>
  <c r="L25"/>
  <c r="F11"/>
  <c r="L11"/>
  <c r="L22"/>
  <c r="I22"/>
  <c r="X5" s="1"/>
  <c r="I16"/>
  <c r="F25"/>
  <c r="L9"/>
  <c r="L23"/>
  <c r="I17"/>
  <c r="F26"/>
  <c r="L24"/>
  <c r="C3" i="6"/>
  <c r="D3"/>
  <c r="E3"/>
  <c r="F3"/>
  <c r="G3"/>
  <c r="H3"/>
  <c r="I3"/>
  <c r="J3"/>
  <c r="B3"/>
  <c r="K12" i="4"/>
  <c r="L643" i="7" l="1"/>
  <c r="C580" i="10" s="1"/>
  <c r="L158" i="7"/>
  <c r="C246" i="10" s="1"/>
  <c r="L188" i="7"/>
  <c r="C178" i="10" s="1"/>
  <c r="L292" i="7"/>
  <c r="C402" i="10" s="1"/>
  <c r="L339" i="7"/>
  <c r="C218" i="10" s="1"/>
  <c r="L371" i="7"/>
  <c r="C496" i="10" s="1"/>
  <c r="L10" i="7"/>
  <c r="C140" i="10" s="1"/>
  <c r="L81" i="7"/>
  <c r="C267" i="10" s="1"/>
  <c r="L214" i="7"/>
  <c r="C407" i="10" s="1"/>
  <c r="L230" i="7"/>
  <c r="C598" i="10" s="1"/>
  <c r="L246" i="7"/>
  <c r="C250" i="10" s="1"/>
  <c r="L262" i="7"/>
  <c r="C174" i="10" s="1"/>
  <c r="L278" i="7"/>
  <c r="C156" i="10" s="1"/>
  <c r="L295" i="7"/>
  <c r="C428" i="10" s="1"/>
  <c r="L330" i="7"/>
  <c r="C76" i="10" s="1"/>
  <c r="L346" i="7"/>
  <c r="C243" i="10" s="1"/>
  <c r="L377" i="7"/>
  <c r="C516" i="10" s="1"/>
  <c r="L392" i="7"/>
  <c r="C592" i="10" s="1"/>
  <c r="L411" i="7"/>
  <c r="C270" i="10" s="1"/>
  <c r="L427" i="7"/>
  <c r="C485" i="10" s="1"/>
  <c r="L443" i="7"/>
  <c r="C124" i="10" s="1"/>
  <c r="L459" i="7"/>
  <c r="C214" i="10" s="1"/>
  <c r="L475" i="7"/>
  <c r="C396" i="10" s="1"/>
  <c r="L491" i="7"/>
  <c r="C68" i="10" s="1"/>
  <c r="L506" i="7"/>
  <c r="C60" i="10" s="1"/>
  <c r="L522" i="7"/>
  <c r="C344" i="10" s="1"/>
  <c r="L569" i="7"/>
  <c r="C579" i="10" s="1"/>
  <c r="L585" i="7"/>
  <c r="C526" i="10" s="1"/>
  <c r="L617" i="7"/>
  <c r="C441" i="10" s="1"/>
  <c r="L633" i="7"/>
  <c r="C610" i="10" s="1"/>
  <c r="L30" i="7"/>
  <c r="C353" i="10" s="1"/>
  <c r="L46" i="7"/>
  <c r="C480" i="10" s="1"/>
  <c r="L62" i="7"/>
  <c r="C71" i="10" s="1"/>
  <c r="L78" i="7"/>
  <c r="C239" i="10" s="1"/>
  <c r="L187" i="7"/>
  <c r="C172" i="10" s="1"/>
  <c r="L21" i="7"/>
  <c r="C264" i="10" s="1"/>
  <c r="L14" i="7"/>
  <c r="C235" i="10" s="1"/>
  <c r="L615" i="7"/>
  <c r="C435" i="10" s="1"/>
  <c r="L31" i="7"/>
  <c r="C394" i="10" s="1"/>
  <c r="L111" i="7"/>
  <c r="C451" i="10" s="1"/>
  <c r="L211" i="7"/>
  <c r="C401" i="10" s="1"/>
  <c r="L227" i="7"/>
  <c r="C590" i="10" s="1"/>
  <c r="L243" i="7"/>
  <c r="C103" i="10" s="1"/>
  <c r="L275" i="7"/>
  <c r="C119" i="10" s="1"/>
  <c r="L296" i="7"/>
  <c r="C471" i="10" s="1"/>
  <c r="L393" i="7"/>
  <c r="C599" i="10" s="1"/>
  <c r="L424" i="7"/>
  <c r="C403" i="10" s="1"/>
  <c r="L440" i="7"/>
  <c r="C87" i="10" s="1"/>
  <c r="L472" i="7"/>
  <c r="C342" i="10" s="1"/>
  <c r="L503" i="7"/>
  <c r="C33" i="10" s="1"/>
  <c r="L582" i="7"/>
  <c r="C626" i="10" s="1"/>
  <c r="L598" i="7"/>
  <c r="C128" i="10" s="1"/>
  <c r="L630" i="7"/>
  <c r="C601" i="10" s="1"/>
  <c r="L27" i="7"/>
  <c r="C302" i="10" s="1"/>
  <c r="L122" i="7"/>
  <c r="C497" i="10" s="1"/>
  <c r="L138" i="7"/>
  <c r="C570" i="10" s="1"/>
  <c r="L169" i="7"/>
  <c r="C22" i="10" s="1"/>
  <c r="L184" i="7"/>
  <c r="C161" i="10" s="1"/>
  <c r="L201" i="7"/>
  <c r="C277" i="10" s="1"/>
  <c r="L218" i="7"/>
  <c r="C465" i="10" s="1"/>
  <c r="L234" i="7"/>
  <c r="C10" i="10" s="1"/>
  <c r="L250" i="7"/>
  <c r="C340" i="10" s="1"/>
  <c r="L266" i="7"/>
  <c r="C58" i="10" s="1"/>
  <c r="L282" i="7"/>
  <c r="C245" i="10" s="1"/>
  <c r="L317" i="7"/>
  <c r="C7" i="10" s="1"/>
  <c r="L334" i="7"/>
  <c r="C135" i="10" s="1"/>
  <c r="L350" i="7"/>
  <c r="C296" i="10" s="1"/>
  <c r="L366" i="7"/>
  <c r="C443" i="10" s="1"/>
  <c r="L396" i="7"/>
  <c r="C613" i="10" s="1"/>
  <c r="L431" i="7"/>
  <c r="C34" i="10" s="1"/>
  <c r="L463" i="7"/>
  <c r="C224" i="10" s="1"/>
  <c r="L495" i="7"/>
  <c r="C84" i="10" s="1"/>
  <c r="L510" i="7"/>
  <c r="C106" i="10" s="1"/>
  <c r="L526" i="7"/>
  <c r="C376" i="10" s="1"/>
  <c r="L542" i="7"/>
  <c r="C132" i="10" s="1"/>
  <c r="L558" i="7"/>
  <c r="C196" i="10" s="1"/>
  <c r="L573" i="7"/>
  <c r="C484" i="10" s="1"/>
  <c r="L589" i="7"/>
  <c r="C588" i="10" s="1"/>
  <c r="L605" i="7"/>
  <c r="C180" i="10" s="1"/>
  <c r="L621" i="7"/>
  <c r="C467" i="10" s="1"/>
  <c r="L98" i="7"/>
  <c r="C363" i="10" s="1"/>
  <c r="L114" i="7"/>
  <c r="C457" i="10" s="1"/>
  <c r="L130" i="7"/>
  <c r="C549" i="10" s="1"/>
  <c r="L145" i="7"/>
  <c r="C187" i="10" s="1"/>
  <c r="L161" i="7"/>
  <c r="C357" i="10" s="1"/>
  <c r="L177" i="7"/>
  <c r="C80" i="10" s="1"/>
  <c r="L191" i="7"/>
  <c r="C208" i="10" s="1"/>
  <c r="L210" i="7"/>
  <c r="C393" i="10" s="1"/>
  <c r="L226" i="7"/>
  <c r="C584" i="10" s="1"/>
  <c r="L242" i="7"/>
  <c r="C102" i="10" s="1"/>
  <c r="L258" i="7"/>
  <c r="C531" i="10" s="1"/>
  <c r="L274" i="7"/>
  <c r="C113" i="10" s="1"/>
  <c r="L291" i="7"/>
  <c r="C400" i="10" s="1"/>
  <c r="L309" i="7"/>
  <c r="C432" i="10" s="1"/>
  <c r="L407" i="7"/>
  <c r="C98" i="10" s="1"/>
  <c r="L423" i="7"/>
  <c r="C379" i="10" s="1"/>
  <c r="L455" i="7"/>
  <c r="C171" i="10" s="1"/>
  <c r="L471" i="7"/>
  <c r="C341" i="10" s="1"/>
  <c r="L502" i="7"/>
  <c r="C561" i="10" s="1"/>
  <c r="L518" i="7"/>
  <c r="C260" i="10" s="1"/>
  <c r="L534" i="7"/>
  <c r="C448" i="10" s="1"/>
  <c r="L550" i="7"/>
  <c r="C385" i="10" s="1"/>
  <c r="L565" i="7"/>
  <c r="C300" i="10" s="1"/>
  <c r="L581" i="7"/>
  <c r="C625" i="10" s="1"/>
  <c r="L597" i="7"/>
  <c r="C127" i="10" s="1"/>
  <c r="L613" i="7"/>
  <c r="C398" i="10" s="1"/>
  <c r="L106" i="7"/>
  <c r="C421" i="10" s="1"/>
  <c r="L153" i="7"/>
  <c r="C63" i="10" s="1"/>
  <c r="L13" i="7"/>
  <c r="C233" i="10" s="1"/>
  <c r="L110" i="7"/>
  <c r="C444" i="10" s="1"/>
  <c r="L142" i="7"/>
  <c r="C596" i="10" s="1"/>
  <c r="L157" i="7"/>
  <c r="C231" i="10" s="1"/>
  <c r="L173" i="7"/>
  <c r="C46" i="10" s="1"/>
  <c r="L323" i="7"/>
  <c r="C37" i="10" s="1"/>
  <c r="L338" i="7"/>
  <c r="C207" i="10" s="1"/>
  <c r="L354" i="7"/>
  <c r="C332" i="10" s="1"/>
  <c r="L370" i="7"/>
  <c r="C495" i="10" s="1"/>
  <c r="L384" i="7"/>
  <c r="C530" i="10" s="1"/>
  <c r="L95" i="7"/>
  <c r="C354" i="10" s="1"/>
  <c r="L113" i="7"/>
  <c r="C454" i="10" s="1"/>
  <c r="L129" i="7"/>
  <c r="C548" i="10" s="1"/>
  <c r="L144" i="7"/>
  <c r="C634" i="10" s="1"/>
  <c r="L160" i="7"/>
  <c r="C356" i="10" s="1"/>
  <c r="L176" i="7"/>
  <c r="C79" i="10" s="1"/>
  <c r="L337" i="7"/>
  <c r="C199" i="10" s="1"/>
  <c r="L353" i="7"/>
  <c r="C324" i="10" s="1"/>
  <c r="L369" i="7"/>
  <c r="C487" i="10" s="1"/>
  <c r="L383" i="7"/>
  <c r="C529" i="10" s="1"/>
  <c r="L399" i="7"/>
  <c r="C616" i="10" s="1"/>
  <c r="L414" i="7"/>
  <c r="C306" i="10" s="1"/>
  <c r="L430" i="7"/>
  <c r="C25" i="10" s="1"/>
  <c r="L446" i="7"/>
  <c r="C129" i="10" s="1"/>
  <c r="L462" i="7"/>
  <c r="C217" i="10" s="1"/>
  <c r="L478" i="7"/>
  <c r="C539" i="10" s="1"/>
  <c r="L494" i="7"/>
  <c r="C75" i="10" s="1"/>
  <c r="L509" i="7"/>
  <c r="C105" i="10" s="1"/>
  <c r="L525" i="7"/>
  <c r="C367" i="10" s="1"/>
  <c r="L541" i="7"/>
  <c r="C469" i="10" s="1"/>
  <c r="L557" i="7"/>
  <c r="C195" i="10" s="1"/>
  <c r="L572" i="7"/>
  <c r="C466" i="10" s="1"/>
  <c r="L588" i="7"/>
  <c r="C587" i="10" s="1"/>
  <c r="L604" i="7"/>
  <c r="C158" i="10" s="1"/>
  <c r="L620" i="7"/>
  <c r="C464" i="10" s="1"/>
  <c r="L636" i="7"/>
  <c r="C137" i="10" s="1"/>
  <c r="L11" i="7"/>
  <c r="C201" i="10" s="1"/>
  <c r="L48" i="7"/>
  <c r="C501" i="10" s="1"/>
  <c r="L80" i="7"/>
  <c r="C241" i="10" s="1"/>
  <c r="L22" i="7"/>
  <c r="C272" i="10" s="1"/>
  <c r="L38" i="7"/>
  <c r="C439" i="10" s="1"/>
  <c r="L54" i="7"/>
  <c r="C605" i="10" s="1"/>
  <c r="L70" i="7"/>
  <c r="C176" i="10" s="1"/>
  <c r="L86" i="7"/>
  <c r="C289" i="10" s="1"/>
  <c r="L190" i="7"/>
  <c r="C203" i="10" s="1"/>
  <c r="L380" i="7"/>
  <c r="C524" i="10" s="1"/>
  <c r="L554" i="7"/>
  <c r="C133" i="10" s="1"/>
  <c r="L362" i="7"/>
  <c r="C373" i="10" s="1"/>
  <c r="L439" i="7"/>
  <c r="C74" i="10" s="1"/>
  <c r="L487" i="7"/>
  <c r="C19" i="10" s="1"/>
  <c r="L645" i="7"/>
  <c r="C594" i="10" s="1"/>
  <c r="L37" i="7"/>
  <c r="C434" i="10" s="1"/>
  <c r="L53" i="7"/>
  <c r="C582" i="10" s="1"/>
  <c r="L85" i="7"/>
  <c r="C281" i="10" s="1"/>
  <c r="L101" i="7"/>
  <c r="C377" i="10" s="1"/>
  <c r="L117" i="7"/>
  <c r="C483" i="10" s="1"/>
  <c r="L133" i="7"/>
  <c r="C565" i="10" s="1"/>
  <c r="L148" i="7"/>
  <c r="C315" i="10" s="1"/>
  <c r="L164" i="7"/>
  <c r="C559" i="10" s="1"/>
  <c r="L194" i="7"/>
  <c r="C247" i="10" s="1"/>
  <c r="L206" i="7"/>
  <c r="C321" i="10" s="1"/>
  <c r="L221" i="7"/>
  <c r="C502" i="10" s="1"/>
  <c r="L237" i="7"/>
  <c r="C17" i="10" s="1"/>
  <c r="L253" i="7"/>
  <c r="C418" i="10" s="1"/>
  <c r="L269" i="7"/>
  <c r="C91" i="10" s="1"/>
  <c r="L284" i="7"/>
  <c r="C288" i="10" s="1"/>
  <c r="L298" i="7"/>
  <c r="C637" i="10" s="1"/>
  <c r="L312" i="7"/>
  <c r="C2" i="10" s="1"/>
  <c r="L326" i="7"/>
  <c r="C42" i="10" s="1"/>
  <c r="L341" i="7"/>
  <c r="C222" i="10" s="1"/>
  <c r="L357" i="7"/>
  <c r="C361" i="10" s="1"/>
  <c r="L372" i="7"/>
  <c r="C498" i="10" s="1"/>
  <c r="L387" i="7"/>
  <c r="C553" i="10" s="1"/>
  <c r="L402" i="7"/>
  <c r="C528" i="10" s="1"/>
  <c r="L418" i="7"/>
  <c r="C310" i="10" s="1"/>
  <c r="L434" i="7"/>
  <c r="C50" i="10" s="1"/>
  <c r="L450" i="7"/>
  <c r="C148" i="10" s="1"/>
  <c r="L466" i="7"/>
  <c r="C256" i="10" s="1"/>
  <c r="L482" i="7"/>
  <c r="C554" i="10" s="1"/>
  <c r="L498" i="7"/>
  <c r="C169" i="10" s="1"/>
  <c r="L513" i="7"/>
  <c r="C170" i="10" s="1"/>
  <c r="L529" i="7"/>
  <c r="C387" i="10" s="1"/>
  <c r="L545" i="7"/>
  <c r="C351" i="10" s="1"/>
  <c r="L560" i="7"/>
  <c r="C237" i="10" s="1"/>
  <c r="L576" i="7"/>
  <c r="C506" i="10" s="1"/>
  <c r="L592" i="7"/>
  <c r="C54" i="10" s="1"/>
  <c r="L608" i="7"/>
  <c r="C232" i="10" s="1"/>
  <c r="L624" i="7"/>
  <c r="C642" i="10" s="1"/>
  <c r="L640" i="7"/>
  <c r="C350" i="10" s="1"/>
  <c r="L629" i="7"/>
  <c r="C600" i="10" s="1"/>
  <c r="L18" i="7"/>
  <c r="C254" i="10" s="1"/>
  <c r="L538" i="7"/>
  <c r="C623" i="10" s="1"/>
  <c r="L601" i="7"/>
  <c r="C142" i="10" s="1"/>
  <c r="L102" i="7"/>
  <c r="C408" i="10" s="1"/>
  <c r="L118" i="7"/>
  <c r="C491" i="10" s="1"/>
  <c r="L134" i="7"/>
  <c r="C566" i="10" s="1"/>
  <c r="L149" i="7"/>
  <c r="C317" i="10" s="1"/>
  <c r="L165" i="7"/>
  <c r="C560" i="10" s="1"/>
  <c r="L180" i="7"/>
  <c r="C121" i="10" s="1"/>
  <c r="L195" i="7"/>
  <c r="C248" i="10" s="1"/>
  <c r="L207" i="7"/>
  <c r="C326" i="10" s="1"/>
  <c r="L222" i="7"/>
  <c r="C512" i="10" s="1"/>
  <c r="L238" i="7"/>
  <c r="C18" i="10" s="1"/>
  <c r="L254" i="7"/>
  <c r="C424" i="10" s="1"/>
  <c r="L270" i="7"/>
  <c r="C92" i="10" s="1"/>
  <c r="L285" i="7"/>
  <c r="C298" i="10" s="1"/>
  <c r="L299" i="7"/>
  <c r="C476" i="10" s="1"/>
  <c r="L313" i="7"/>
  <c r="C3" i="10" s="1"/>
  <c r="L327" i="7"/>
  <c r="C43" i="10" s="1"/>
  <c r="L342" i="7"/>
  <c r="C226" i="10" s="1"/>
  <c r="L358" i="7"/>
  <c r="C362" i="10" s="1"/>
  <c r="L373" i="7"/>
  <c r="C499" i="10" s="1"/>
  <c r="L388" i="7"/>
  <c r="C556" i="10" s="1"/>
  <c r="L403" i="7"/>
  <c r="C547" i="10" s="1"/>
  <c r="L112" i="7"/>
  <c r="C453" i="10" s="1"/>
  <c r="L128" i="7"/>
  <c r="C536" i="10" s="1"/>
  <c r="L143" i="7"/>
  <c r="C628" i="10" s="1"/>
  <c r="L159" i="7"/>
  <c r="C273" i="10" s="1"/>
  <c r="L175" i="7"/>
  <c r="C78" i="10" s="1"/>
  <c r="L189" i="7"/>
  <c r="C194" i="10" s="1"/>
  <c r="L203" i="7"/>
  <c r="C282" i="10" s="1"/>
  <c r="L216" i="7"/>
  <c r="C455" i="10" s="1"/>
  <c r="L232" i="7"/>
  <c r="C629" i="10" s="1"/>
  <c r="L248" i="7"/>
  <c r="C338" i="10" s="1"/>
  <c r="L264" i="7"/>
  <c r="C620" i="10" s="1"/>
  <c r="L280" i="7"/>
  <c r="C185" i="10" s="1"/>
  <c r="L293" i="7"/>
  <c r="C419" i="10" s="1"/>
  <c r="L307" i="7"/>
  <c r="C188" i="10" s="1"/>
  <c r="L336" i="7"/>
  <c r="C184" i="10" s="1"/>
  <c r="L352" i="7"/>
  <c r="C319" i="10" s="1"/>
  <c r="L368" i="7"/>
  <c r="C462" i="10" s="1"/>
  <c r="L239" i="7"/>
  <c r="C81" i="10" s="1"/>
  <c r="L286" i="7"/>
  <c r="C320" i="10" s="1"/>
  <c r="L328" i="7"/>
  <c r="C47" i="10" s="1"/>
  <c r="L500" i="7"/>
  <c r="C639" i="10" s="1"/>
  <c r="L515" i="7"/>
  <c r="C200" i="10" s="1"/>
  <c r="L547" i="7"/>
  <c r="C382" i="10" s="1"/>
  <c r="L562" i="7"/>
  <c r="C192" i="10" s="1"/>
  <c r="L63" i="7"/>
  <c r="C72" i="10" s="1"/>
  <c r="L4" i="7"/>
  <c r="C522" i="10" s="1"/>
  <c r="L415" i="7"/>
  <c r="C307" i="10" s="1"/>
  <c r="L447" i="7"/>
  <c r="C145" i="10" s="1"/>
  <c r="L479" i="7"/>
  <c r="C540" i="10" s="1"/>
  <c r="L419" i="7"/>
  <c r="C311" i="10" s="1"/>
  <c r="L451" i="7"/>
  <c r="C149" i="10" s="1"/>
  <c r="L483" i="7"/>
  <c r="C609" i="10" s="1"/>
  <c r="L530" i="7"/>
  <c r="C404" i="10" s="1"/>
  <c r="L561" i="7"/>
  <c r="C608" i="10" s="1"/>
  <c r="L593" i="7"/>
  <c r="C107" i="10" s="1"/>
  <c r="L637" i="7"/>
  <c r="C155" i="10" s="1"/>
  <c r="L435" i="7"/>
  <c r="C51" i="10" s="1"/>
  <c r="L467" i="7"/>
  <c r="C292" i="10" s="1"/>
  <c r="L499" i="7"/>
  <c r="C337" i="10" s="1"/>
  <c r="L514" i="7"/>
  <c r="C191" i="10" s="1"/>
  <c r="L546" i="7"/>
  <c r="C381" i="10" s="1"/>
  <c r="L577" i="7"/>
  <c r="C507" i="10" s="1"/>
  <c r="L609" i="7"/>
  <c r="C336" i="10" s="1"/>
  <c r="L625" i="7"/>
  <c r="C643" i="10" s="1"/>
  <c r="L641" i="7"/>
  <c r="C370" i="10" s="1"/>
  <c r="L69" i="7"/>
  <c r="C175" i="10" s="1"/>
  <c r="L65" i="7"/>
  <c r="C95" i="10" s="1"/>
  <c r="L94" i="7"/>
  <c r="C334" i="10" s="1"/>
  <c r="C30" i="5"/>
  <c r="L382" i="7"/>
  <c r="C527" i="10" s="1"/>
  <c r="L398" i="7"/>
  <c r="C615" i="10" s="1"/>
  <c r="L413" i="7"/>
  <c r="C305" i="10" s="1"/>
  <c r="L429" i="7"/>
  <c r="C635" i="10" s="1"/>
  <c r="L445" i="7"/>
  <c r="C126" i="10" s="1"/>
  <c r="L461" i="7"/>
  <c r="C216" i="10" s="1"/>
  <c r="L477" i="7"/>
  <c r="C538" i="10" s="1"/>
  <c r="L493" i="7"/>
  <c r="C70" i="10" s="1"/>
  <c r="L508" i="7"/>
  <c r="C100" i="10" s="1"/>
  <c r="L524" i="7"/>
  <c r="C366" i="10" s="1"/>
  <c r="L540" i="7"/>
  <c r="C468" i="10" s="1"/>
  <c r="L556" i="7"/>
  <c r="C153" i="10" s="1"/>
  <c r="L571" i="7"/>
  <c r="C388" i="10" s="1"/>
  <c r="L587" i="7"/>
  <c r="C586" i="10" s="1"/>
  <c r="L603" i="7"/>
  <c r="C144" i="10" s="1"/>
  <c r="L619" i="7"/>
  <c r="C461" i="10" s="1"/>
  <c r="L635" i="7"/>
  <c r="C131" i="10" s="1"/>
  <c r="L82" i="7"/>
  <c r="C268" i="10" s="1"/>
  <c r="L87" i="7"/>
  <c r="C297" i="10" s="1"/>
  <c r="L103" i="7"/>
  <c r="C409" i="10" s="1"/>
  <c r="L119" i="7"/>
  <c r="C492" i="10" s="1"/>
  <c r="L135" i="7"/>
  <c r="C567" i="10" s="1"/>
  <c r="L166" i="7"/>
  <c r="C574" i="10" s="1"/>
  <c r="L181" i="7"/>
  <c r="C154" i="10" s="1"/>
  <c r="L223" i="7"/>
  <c r="C523" i="10" s="1"/>
  <c r="L255" i="7"/>
  <c r="C425" i="10" s="1"/>
  <c r="L271" i="7"/>
  <c r="C93" i="10" s="1"/>
  <c r="L300" i="7"/>
  <c r="C477" i="10" s="1"/>
  <c r="L314" i="7"/>
  <c r="C4" i="10" s="1"/>
  <c r="L343" i="7"/>
  <c r="C227" i="10" s="1"/>
  <c r="L359" i="7"/>
  <c r="C364" i="10" s="1"/>
  <c r="L374" i="7"/>
  <c r="C500" i="10" s="1"/>
  <c r="L389" i="7"/>
  <c r="C563" i="10" s="1"/>
  <c r="L404" i="7"/>
  <c r="C550" i="10" s="1"/>
  <c r="L420" i="7"/>
  <c r="C312" i="10" s="1"/>
  <c r="L436" i="7"/>
  <c r="C52" i="10" s="1"/>
  <c r="L452" i="7"/>
  <c r="C150" i="10" s="1"/>
  <c r="L468" i="7"/>
  <c r="C293" i="10" s="1"/>
  <c r="L484" i="7"/>
  <c r="C627" i="10" s="1"/>
  <c r="L531" i="7"/>
  <c r="C445" i="10" s="1"/>
  <c r="L578" i="7"/>
  <c r="C514" i="10" s="1"/>
  <c r="L594" i="7"/>
  <c r="C109" i="10" s="1"/>
  <c r="L610" i="7"/>
  <c r="C390" i="10" s="1"/>
  <c r="L626" i="7"/>
  <c r="C644" i="10" s="1"/>
  <c r="L642" i="7"/>
  <c r="C456" i="10" s="1"/>
  <c r="L74" i="7"/>
  <c r="C202" i="10" s="1"/>
  <c r="L58" i="7"/>
  <c r="C12" i="10" s="1"/>
  <c r="L42" i="7"/>
  <c r="C473" i="10" s="1"/>
  <c r="L26" i="7"/>
  <c r="C301" i="10" s="1"/>
  <c r="L47" i="7"/>
  <c r="C482" i="10" s="1"/>
  <c r="L15" i="7"/>
  <c r="C236" i="10" s="1"/>
  <c r="L100" i="7"/>
  <c r="C374" i="10" s="1"/>
  <c r="L84" i="7"/>
  <c r="C271" i="10" s="1"/>
  <c r="L68" i="7"/>
  <c r="C118" i="10" s="1"/>
  <c r="L52" i="7"/>
  <c r="C543" i="10" s="1"/>
  <c r="L36" i="7"/>
  <c r="C433" i="10" s="1"/>
  <c r="L20" i="7"/>
  <c r="C262" i="10" s="1"/>
  <c r="V4" i="5"/>
  <c r="X3"/>
  <c r="Y3" s="1"/>
  <c r="B7" i="11"/>
  <c r="V6" i="5"/>
  <c r="V5"/>
  <c r="X4"/>
  <c r="L30"/>
  <c r="W6"/>
  <c r="F30"/>
  <c r="W5"/>
  <c r="I30"/>
  <c r="X6"/>
  <c r="Y6" s="1"/>
  <c r="B36" i="9"/>
  <c r="K3" i="4"/>
  <c r="K2"/>
  <c r="K4"/>
  <c r="K5"/>
  <c r="K6"/>
  <c r="K8"/>
  <c r="K9"/>
  <c r="K7"/>
  <c r="N11" i="2"/>
  <c r="L11"/>
  <c r="K2"/>
  <c r="B2" i="9" s="1"/>
  <c r="K5" i="2"/>
  <c r="K6"/>
  <c r="K7"/>
  <c r="K8"/>
  <c r="K9"/>
  <c r="K10"/>
  <c r="B10" i="9" s="1"/>
  <c r="K11" i="2"/>
  <c r="K12"/>
  <c r="L12" s="1"/>
  <c r="K13"/>
  <c r="L13" s="1"/>
  <c r="K14"/>
  <c r="K15"/>
  <c r="K16"/>
  <c r="K17"/>
  <c r="K18"/>
  <c r="K19"/>
  <c r="K20"/>
  <c r="K21"/>
  <c r="K22"/>
  <c r="K23"/>
  <c r="K24"/>
  <c r="K25"/>
  <c r="K4"/>
  <c r="K3"/>
  <c r="D639" i="10" l="1"/>
  <c r="E639" s="1"/>
  <c r="D643"/>
  <c r="E643" s="1"/>
  <c r="D637"/>
  <c r="E637" s="1"/>
  <c r="D642"/>
  <c r="E642" s="1"/>
  <c r="D636"/>
  <c r="E636" s="1"/>
  <c r="D641"/>
  <c r="E641" s="1"/>
  <c r="D640"/>
  <c r="E640" s="1"/>
  <c r="D645"/>
  <c r="E645" s="1"/>
  <c r="D638"/>
  <c r="E638" s="1"/>
  <c r="D644"/>
  <c r="E644" s="1"/>
  <c r="Y4" i="5"/>
  <c r="D4" i="10"/>
  <c r="E4" s="1"/>
  <c r="D8"/>
  <c r="E8" s="1"/>
  <c r="D12"/>
  <c r="E12" s="1"/>
  <c r="D16"/>
  <c r="E16" s="1"/>
  <c r="D20"/>
  <c r="E20" s="1"/>
  <c r="D24"/>
  <c r="E24" s="1"/>
  <c r="D28"/>
  <c r="E28" s="1"/>
  <c r="D31"/>
  <c r="E31" s="1"/>
  <c r="D34"/>
  <c r="E34" s="1"/>
  <c r="D41"/>
  <c r="E41" s="1"/>
  <c r="D45"/>
  <c r="E45" s="1"/>
  <c r="D49"/>
  <c r="E49" s="1"/>
  <c r="D53"/>
  <c r="E53" s="1"/>
  <c r="D57"/>
  <c r="E57" s="1"/>
  <c r="D64"/>
  <c r="E64" s="1"/>
  <c r="D68"/>
  <c r="E68" s="1"/>
  <c r="D72"/>
  <c r="E72" s="1"/>
  <c r="D76"/>
  <c r="E76" s="1"/>
  <c r="D80"/>
  <c r="E80" s="1"/>
  <c r="D84"/>
  <c r="E84" s="1"/>
  <c r="D88"/>
  <c r="E88" s="1"/>
  <c r="D92"/>
  <c r="E92" s="1"/>
  <c r="D95"/>
  <c r="E95" s="1"/>
  <c r="D99"/>
  <c r="E99" s="1"/>
  <c r="D103"/>
  <c r="E103" s="1"/>
  <c r="D107"/>
  <c r="E107" s="1"/>
  <c r="D111"/>
  <c r="E111" s="1"/>
  <c r="D115"/>
  <c r="E115" s="1"/>
  <c r="D119"/>
  <c r="E119" s="1"/>
  <c r="D123"/>
  <c r="E123" s="1"/>
  <c r="D127"/>
  <c r="E127" s="1"/>
  <c r="D131"/>
  <c r="E131" s="1"/>
  <c r="D135"/>
  <c r="E135" s="1"/>
  <c r="D139"/>
  <c r="E139" s="1"/>
  <c r="D143"/>
  <c r="E143" s="1"/>
  <c r="D147"/>
  <c r="E147" s="1"/>
  <c r="D151"/>
  <c r="E151" s="1"/>
  <c r="D155"/>
  <c r="E155" s="1"/>
  <c r="D159"/>
  <c r="E159" s="1"/>
  <c r="D163"/>
  <c r="E163" s="1"/>
  <c r="D167"/>
  <c r="E167" s="1"/>
  <c r="D171"/>
  <c r="E171" s="1"/>
  <c r="D174"/>
  <c r="E174" s="1"/>
  <c r="D178"/>
  <c r="E178" s="1"/>
  <c r="D182"/>
  <c r="E182" s="1"/>
  <c r="D186"/>
  <c r="E186" s="1"/>
  <c r="D190"/>
  <c r="E190" s="1"/>
  <c r="D194"/>
  <c r="E194" s="1"/>
  <c r="D198"/>
  <c r="E198" s="1"/>
  <c r="D202"/>
  <c r="E202" s="1"/>
  <c r="D206"/>
  <c r="E206" s="1"/>
  <c r="D210"/>
  <c r="E210" s="1"/>
  <c r="D214"/>
  <c r="E214" s="1"/>
  <c r="D218"/>
  <c r="E218" s="1"/>
  <c r="D222"/>
  <c r="E222" s="1"/>
  <c r="D226"/>
  <c r="E226" s="1"/>
  <c r="D230"/>
  <c r="E230" s="1"/>
  <c r="D234"/>
  <c r="E234" s="1"/>
  <c r="D238"/>
  <c r="E238" s="1"/>
  <c r="D242"/>
  <c r="E242" s="1"/>
  <c r="D246"/>
  <c r="E246" s="1"/>
  <c r="D250"/>
  <c r="E250" s="1"/>
  <c r="D254"/>
  <c r="E254" s="1"/>
  <c r="D258"/>
  <c r="E258" s="1"/>
  <c r="D262"/>
  <c r="E262" s="1"/>
  <c r="D266"/>
  <c r="E266" s="1"/>
  <c r="D270"/>
  <c r="E270" s="1"/>
  <c r="D273"/>
  <c r="E273" s="1"/>
  <c r="D283"/>
  <c r="E283" s="1"/>
  <c r="D286"/>
  <c r="E286" s="1"/>
  <c r="D289"/>
  <c r="E289" s="1"/>
  <c r="D293"/>
  <c r="E293" s="1"/>
  <c r="D297"/>
  <c r="E297" s="1"/>
  <c r="D301"/>
  <c r="E301" s="1"/>
  <c r="D305"/>
  <c r="E305" s="1"/>
  <c r="D309"/>
  <c r="E309" s="1"/>
  <c r="D313"/>
  <c r="E313" s="1"/>
  <c r="D317"/>
  <c r="E317" s="1"/>
  <c r="D321"/>
  <c r="E321" s="1"/>
  <c r="D325"/>
  <c r="E325" s="1"/>
  <c r="D328"/>
  <c r="E328" s="1"/>
  <c r="D332"/>
  <c r="E332" s="1"/>
  <c r="D336"/>
  <c r="E336" s="1"/>
  <c r="D339"/>
  <c r="E339" s="1"/>
  <c r="D343"/>
  <c r="E343" s="1"/>
  <c r="D347"/>
  <c r="E347" s="1"/>
  <c r="D351"/>
  <c r="E351" s="1"/>
  <c r="D355"/>
  <c r="E355" s="1"/>
  <c r="D359"/>
  <c r="E359" s="1"/>
  <c r="D363"/>
  <c r="E363" s="1"/>
  <c r="D367"/>
  <c r="E367" s="1"/>
  <c r="D371"/>
  <c r="E371" s="1"/>
  <c r="D375"/>
  <c r="E375" s="1"/>
  <c r="D379"/>
  <c r="E379" s="1"/>
  <c r="D383"/>
  <c r="E383" s="1"/>
  <c r="D387"/>
  <c r="E387" s="1"/>
  <c r="D391"/>
  <c r="E391" s="1"/>
  <c r="D395"/>
  <c r="E395" s="1"/>
  <c r="D399"/>
  <c r="E399" s="1"/>
  <c r="D403"/>
  <c r="E403" s="1"/>
  <c r="D407"/>
  <c r="E407" s="1"/>
  <c r="D411"/>
  <c r="E411" s="1"/>
  <c r="D415"/>
  <c r="E415" s="1"/>
  <c r="D419"/>
  <c r="E419" s="1"/>
  <c r="D426"/>
  <c r="E426" s="1"/>
  <c r="D430"/>
  <c r="E430" s="1"/>
  <c r="D434"/>
  <c r="E434" s="1"/>
  <c r="D438"/>
  <c r="E438" s="1"/>
  <c r="D442"/>
  <c r="E442" s="1"/>
  <c r="D446"/>
  <c r="E446" s="1"/>
  <c r="D450"/>
  <c r="E450" s="1"/>
  <c r="D454"/>
  <c r="E454" s="1"/>
  <c r="D458"/>
  <c r="E458" s="1"/>
  <c r="D462"/>
  <c r="E462" s="1"/>
  <c r="D466"/>
  <c r="E466" s="1"/>
  <c r="D470"/>
  <c r="E470" s="1"/>
  <c r="D474"/>
  <c r="E474" s="1"/>
  <c r="D478"/>
  <c r="E478" s="1"/>
  <c r="D482"/>
  <c r="E482" s="1"/>
  <c r="D486"/>
  <c r="E486" s="1"/>
  <c r="D490"/>
  <c r="E490" s="1"/>
  <c r="D494"/>
  <c r="E494" s="1"/>
  <c r="D497"/>
  <c r="E497" s="1"/>
  <c r="D501"/>
  <c r="E501" s="1"/>
  <c r="D505"/>
  <c r="E505" s="1"/>
  <c r="D509"/>
  <c r="E509" s="1"/>
  <c r="D513"/>
  <c r="E513" s="1"/>
  <c r="D520"/>
  <c r="E520" s="1"/>
  <c r="D524"/>
  <c r="E524" s="1"/>
  <c r="D528"/>
  <c r="E528" s="1"/>
  <c r="D531"/>
  <c r="E531" s="1"/>
  <c r="D535"/>
  <c r="E535" s="1"/>
  <c r="D539"/>
  <c r="E539" s="1"/>
  <c r="D543"/>
  <c r="E543" s="1"/>
  <c r="D547"/>
  <c r="E547" s="1"/>
  <c r="D551"/>
  <c r="E551" s="1"/>
  <c r="D555"/>
  <c r="E555" s="1"/>
  <c r="D562"/>
  <c r="E562" s="1"/>
  <c r="D566"/>
  <c r="E566" s="1"/>
  <c r="D570"/>
  <c r="E570" s="1"/>
  <c r="D574"/>
  <c r="E574" s="1"/>
  <c r="D578"/>
  <c r="E578" s="1"/>
  <c r="D582"/>
  <c r="E582" s="1"/>
  <c r="D586"/>
  <c r="E586" s="1"/>
  <c r="D590"/>
  <c r="E590" s="1"/>
  <c r="D594"/>
  <c r="E594" s="1"/>
  <c r="D598"/>
  <c r="E598" s="1"/>
  <c r="D602"/>
  <c r="E602" s="1"/>
  <c r="D606"/>
  <c r="E606" s="1"/>
  <c r="D610"/>
  <c r="E610" s="1"/>
  <c r="D614"/>
  <c r="E614" s="1"/>
  <c r="D618"/>
  <c r="E618" s="1"/>
  <c r="D622"/>
  <c r="E622" s="1"/>
  <c r="D626"/>
  <c r="E626" s="1"/>
  <c r="D630"/>
  <c r="E630" s="1"/>
  <c r="D634"/>
  <c r="E634" s="1"/>
  <c r="D3"/>
  <c r="E3" s="1"/>
  <c r="D7"/>
  <c r="E7" s="1"/>
  <c r="D11"/>
  <c r="E11" s="1"/>
  <c r="D15"/>
  <c r="E15" s="1"/>
  <c r="D19"/>
  <c r="E19" s="1"/>
  <c r="D23"/>
  <c r="E23" s="1"/>
  <c r="D27"/>
  <c r="E27" s="1"/>
  <c r="D33"/>
  <c r="E33" s="1"/>
  <c r="D37"/>
  <c r="E37" s="1"/>
  <c r="D40"/>
  <c r="E40" s="1"/>
  <c r="D44"/>
  <c r="E44" s="1"/>
  <c r="D48"/>
  <c r="E48" s="1"/>
  <c r="D52"/>
  <c r="E52" s="1"/>
  <c r="D56"/>
  <c r="E56" s="1"/>
  <c r="D60"/>
  <c r="E60" s="1"/>
  <c r="D63"/>
  <c r="E63" s="1"/>
  <c r="D67"/>
  <c r="E67" s="1"/>
  <c r="D71"/>
  <c r="E71" s="1"/>
  <c r="D75"/>
  <c r="E75" s="1"/>
  <c r="D79"/>
  <c r="E79" s="1"/>
  <c r="D83"/>
  <c r="E83" s="1"/>
  <c r="D87"/>
  <c r="E87" s="1"/>
  <c r="D91"/>
  <c r="E91" s="1"/>
  <c r="D94"/>
  <c r="E94" s="1"/>
  <c r="D98"/>
  <c r="E98" s="1"/>
  <c r="D102"/>
  <c r="E102" s="1"/>
  <c r="D106"/>
  <c r="E106" s="1"/>
  <c r="D110"/>
  <c r="E110" s="1"/>
  <c r="D114"/>
  <c r="E114" s="1"/>
  <c r="D118"/>
  <c r="E118" s="1"/>
  <c r="D122"/>
  <c r="E122" s="1"/>
  <c r="D126"/>
  <c r="E126" s="1"/>
  <c r="D130"/>
  <c r="E130" s="1"/>
  <c r="D134"/>
  <c r="E134" s="1"/>
  <c r="D138"/>
  <c r="E138" s="1"/>
  <c r="D142"/>
  <c r="E142" s="1"/>
  <c r="D146"/>
  <c r="E146" s="1"/>
  <c r="D150"/>
  <c r="E150" s="1"/>
  <c r="D154"/>
  <c r="E154" s="1"/>
  <c r="D158"/>
  <c r="E158" s="1"/>
  <c r="D162"/>
  <c r="E162" s="1"/>
  <c r="D166"/>
  <c r="E166" s="1"/>
  <c r="D170"/>
  <c r="E170" s="1"/>
  <c r="D173"/>
  <c r="E173" s="1"/>
  <c r="D177"/>
  <c r="E177" s="1"/>
  <c r="D181"/>
  <c r="E181" s="1"/>
  <c r="D185"/>
  <c r="E185" s="1"/>
  <c r="D189"/>
  <c r="E189" s="1"/>
  <c r="D193"/>
  <c r="E193" s="1"/>
  <c r="D197"/>
  <c r="E197" s="1"/>
  <c r="D201"/>
  <c r="E201" s="1"/>
  <c r="D205"/>
  <c r="E205" s="1"/>
  <c r="D209"/>
  <c r="E209" s="1"/>
  <c r="D213"/>
  <c r="E213" s="1"/>
  <c r="D217"/>
  <c r="E217" s="1"/>
  <c r="D221"/>
  <c r="E221" s="1"/>
  <c r="D225"/>
  <c r="E225" s="1"/>
  <c r="D229"/>
  <c r="E229" s="1"/>
  <c r="D233"/>
  <c r="E233" s="1"/>
  <c r="D237"/>
  <c r="E237" s="1"/>
  <c r="D241"/>
  <c r="E241" s="1"/>
  <c r="D245"/>
  <c r="E245" s="1"/>
  <c r="D249"/>
  <c r="E249" s="1"/>
  <c r="D253"/>
  <c r="E253" s="1"/>
  <c r="D257"/>
  <c r="E257" s="1"/>
  <c r="D261"/>
  <c r="E261" s="1"/>
  <c r="D265"/>
  <c r="E265" s="1"/>
  <c r="D269"/>
  <c r="E269" s="1"/>
  <c r="D276"/>
  <c r="E276" s="1"/>
  <c r="D279"/>
  <c r="E279" s="1"/>
  <c r="D282"/>
  <c r="E282" s="1"/>
  <c r="D285"/>
  <c r="E285" s="1"/>
  <c r="D288"/>
  <c r="E288" s="1"/>
  <c r="D292"/>
  <c r="E292" s="1"/>
  <c r="D296"/>
  <c r="E296" s="1"/>
  <c r="D300"/>
  <c r="E300" s="1"/>
  <c r="D304"/>
  <c r="E304" s="1"/>
  <c r="D308"/>
  <c r="E308" s="1"/>
  <c r="D312"/>
  <c r="E312" s="1"/>
  <c r="D316"/>
  <c r="E316" s="1"/>
  <c r="D320"/>
  <c r="E320" s="1"/>
  <c r="D324"/>
  <c r="E324" s="1"/>
  <c r="D327"/>
  <c r="E327" s="1"/>
  <c r="D331"/>
  <c r="E331" s="1"/>
  <c r="D335"/>
  <c r="E335" s="1"/>
  <c r="D338"/>
  <c r="E338" s="1"/>
  <c r="D342"/>
  <c r="E342" s="1"/>
  <c r="D346"/>
  <c r="E346" s="1"/>
  <c r="D350"/>
  <c r="E350" s="1"/>
  <c r="D354"/>
  <c r="E354" s="1"/>
  <c r="D358"/>
  <c r="E358" s="1"/>
  <c r="D362"/>
  <c r="E362" s="1"/>
  <c r="D366"/>
  <c r="E366" s="1"/>
  <c r="D370"/>
  <c r="E370" s="1"/>
  <c r="D374"/>
  <c r="E374" s="1"/>
  <c r="D378"/>
  <c r="E378" s="1"/>
  <c r="D382"/>
  <c r="E382" s="1"/>
  <c r="D386"/>
  <c r="E386" s="1"/>
  <c r="D390"/>
  <c r="E390" s="1"/>
  <c r="D394"/>
  <c r="E394" s="1"/>
  <c r="D398"/>
  <c r="E398" s="1"/>
  <c r="D402"/>
  <c r="E402" s="1"/>
  <c r="D406"/>
  <c r="E406" s="1"/>
  <c r="D410"/>
  <c r="E410" s="1"/>
  <c r="D414"/>
  <c r="E414" s="1"/>
  <c r="D418"/>
  <c r="E418" s="1"/>
  <c r="D422"/>
  <c r="E422" s="1"/>
  <c r="D425"/>
  <c r="E425" s="1"/>
  <c r="D429"/>
  <c r="E429" s="1"/>
  <c r="D433"/>
  <c r="E433" s="1"/>
  <c r="D437"/>
  <c r="E437" s="1"/>
  <c r="D441"/>
  <c r="E441" s="1"/>
  <c r="D445"/>
  <c r="E445" s="1"/>
  <c r="D449"/>
  <c r="E449" s="1"/>
  <c r="D453"/>
  <c r="E453" s="1"/>
  <c r="D457"/>
  <c r="E457" s="1"/>
  <c r="D461"/>
  <c r="E461" s="1"/>
  <c r="D465"/>
  <c r="E465" s="1"/>
  <c r="D469"/>
  <c r="E469" s="1"/>
  <c r="D473"/>
  <c r="E473" s="1"/>
  <c r="D477"/>
  <c r="E477" s="1"/>
  <c r="D481"/>
  <c r="E481" s="1"/>
  <c r="D485"/>
  <c r="E485" s="1"/>
  <c r="D489"/>
  <c r="E489" s="1"/>
  <c r="D493"/>
  <c r="E493" s="1"/>
  <c r="D500"/>
  <c r="E500" s="1"/>
  <c r="D504"/>
  <c r="E504" s="1"/>
  <c r="D508"/>
  <c r="E508" s="1"/>
  <c r="D512"/>
  <c r="E512" s="1"/>
  <c r="D516"/>
  <c r="E516" s="1"/>
  <c r="D519"/>
  <c r="E519" s="1"/>
  <c r="D523"/>
  <c r="E523" s="1"/>
  <c r="D527"/>
  <c r="E527" s="1"/>
  <c r="D534"/>
  <c r="E534" s="1"/>
  <c r="D538"/>
  <c r="E538" s="1"/>
  <c r="D542"/>
  <c r="E542" s="1"/>
  <c r="D546"/>
  <c r="E546" s="1"/>
  <c r="D550"/>
  <c r="E550" s="1"/>
  <c r="D554"/>
  <c r="E554" s="1"/>
  <c r="D558"/>
  <c r="E558" s="1"/>
  <c r="D561"/>
  <c r="E561" s="1"/>
  <c r="D565"/>
  <c r="E565" s="1"/>
  <c r="D569"/>
  <c r="E569" s="1"/>
  <c r="D573"/>
  <c r="E573" s="1"/>
  <c r="D577"/>
  <c r="E577" s="1"/>
  <c r="D581"/>
  <c r="E581" s="1"/>
  <c r="D585"/>
  <c r="E585" s="1"/>
  <c r="D589"/>
  <c r="E589" s="1"/>
  <c r="D593"/>
  <c r="E593" s="1"/>
  <c r="D597"/>
  <c r="E597" s="1"/>
  <c r="D601"/>
  <c r="E601" s="1"/>
  <c r="D605"/>
  <c r="E605" s="1"/>
  <c r="D609"/>
  <c r="E609" s="1"/>
  <c r="D613"/>
  <c r="E613" s="1"/>
  <c r="D617"/>
  <c r="E617" s="1"/>
  <c r="D621"/>
  <c r="E621" s="1"/>
  <c r="D625"/>
  <c r="E625" s="1"/>
  <c r="D629"/>
  <c r="E629" s="1"/>
  <c r="D633"/>
  <c r="E633" s="1"/>
  <c r="D6"/>
  <c r="E6" s="1"/>
  <c r="D10"/>
  <c r="E10" s="1"/>
  <c r="D14"/>
  <c r="E14" s="1"/>
  <c r="D18"/>
  <c r="E18" s="1"/>
  <c r="D22"/>
  <c r="E22" s="1"/>
  <c r="D26"/>
  <c r="E26" s="1"/>
  <c r="D30"/>
  <c r="E30" s="1"/>
  <c r="D36"/>
  <c r="E36" s="1"/>
  <c r="D39"/>
  <c r="E39" s="1"/>
  <c r="D43"/>
  <c r="E43" s="1"/>
  <c r="D47"/>
  <c r="E47" s="1"/>
  <c r="D51"/>
  <c r="E51" s="1"/>
  <c r="D55"/>
  <c r="E55" s="1"/>
  <c r="D59"/>
  <c r="E59" s="1"/>
  <c r="D62"/>
  <c r="E62" s="1"/>
  <c r="D66"/>
  <c r="E66" s="1"/>
  <c r="D70"/>
  <c r="E70" s="1"/>
  <c r="D74"/>
  <c r="E74" s="1"/>
  <c r="D78"/>
  <c r="E78" s="1"/>
  <c r="D82"/>
  <c r="E82" s="1"/>
  <c r="D86"/>
  <c r="E86" s="1"/>
  <c r="D90"/>
  <c r="E90" s="1"/>
  <c r="D97"/>
  <c r="E97" s="1"/>
  <c r="D101"/>
  <c r="E101" s="1"/>
  <c r="D105"/>
  <c r="E105" s="1"/>
  <c r="D109"/>
  <c r="E109" s="1"/>
  <c r="D113"/>
  <c r="E113" s="1"/>
  <c r="D117"/>
  <c r="E117" s="1"/>
  <c r="D121"/>
  <c r="E121" s="1"/>
  <c r="D125"/>
  <c r="E125" s="1"/>
  <c r="D129"/>
  <c r="E129" s="1"/>
  <c r="D133"/>
  <c r="E133" s="1"/>
  <c r="D137"/>
  <c r="E137" s="1"/>
  <c r="D141"/>
  <c r="E141" s="1"/>
  <c r="D145"/>
  <c r="E145" s="1"/>
  <c r="D149"/>
  <c r="E149" s="1"/>
  <c r="D153"/>
  <c r="E153" s="1"/>
  <c r="D157"/>
  <c r="E157" s="1"/>
  <c r="D161"/>
  <c r="E161" s="1"/>
  <c r="D165"/>
  <c r="E165" s="1"/>
  <c r="D169"/>
  <c r="E169" s="1"/>
  <c r="D172"/>
  <c r="E172" s="1"/>
  <c r="D176"/>
  <c r="E176" s="1"/>
  <c r="D180"/>
  <c r="E180" s="1"/>
  <c r="D184"/>
  <c r="E184" s="1"/>
  <c r="D188"/>
  <c r="E188" s="1"/>
  <c r="D192"/>
  <c r="E192" s="1"/>
  <c r="D196"/>
  <c r="E196" s="1"/>
  <c r="D200"/>
  <c r="E200" s="1"/>
  <c r="D204"/>
  <c r="E204" s="1"/>
  <c r="D208"/>
  <c r="E208" s="1"/>
  <c r="D212"/>
  <c r="E212" s="1"/>
  <c r="D216"/>
  <c r="E216" s="1"/>
  <c r="D220"/>
  <c r="E220" s="1"/>
  <c r="D224"/>
  <c r="E224" s="1"/>
  <c r="D228"/>
  <c r="E228" s="1"/>
  <c r="D232"/>
  <c r="E232" s="1"/>
  <c r="D236"/>
  <c r="E236" s="1"/>
  <c r="D240"/>
  <c r="E240" s="1"/>
  <c r="D244"/>
  <c r="E244" s="1"/>
  <c r="D248"/>
  <c r="E248" s="1"/>
  <c r="D252"/>
  <c r="E252" s="1"/>
  <c r="D256"/>
  <c r="E256" s="1"/>
  <c r="D260"/>
  <c r="E260" s="1"/>
  <c r="D264"/>
  <c r="E264" s="1"/>
  <c r="D268"/>
  <c r="E268" s="1"/>
  <c r="D272"/>
  <c r="E272" s="1"/>
  <c r="D275"/>
  <c r="E275" s="1"/>
  <c r="D278"/>
  <c r="E278" s="1"/>
  <c r="D281"/>
  <c r="E281" s="1"/>
  <c r="D287"/>
  <c r="E287" s="1"/>
  <c r="D291"/>
  <c r="E291" s="1"/>
  <c r="D295"/>
  <c r="E295" s="1"/>
  <c r="D299"/>
  <c r="E299" s="1"/>
  <c r="D303"/>
  <c r="E303" s="1"/>
  <c r="D307"/>
  <c r="E307" s="1"/>
  <c r="D311"/>
  <c r="E311" s="1"/>
  <c r="D315"/>
  <c r="E315" s="1"/>
  <c r="D319"/>
  <c r="E319" s="1"/>
  <c r="D323"/>
  <c r="E323" s="1"/>
  <c r="D330"/>
  <c r="E330" s="1"/>
  <c r="D334"/>
  <c r="E334" s="1"/>
  <c r="D341"/>
  <c r="E341" s="1"/>
  <c r="D345"/>
  <c r="E345" s="1"/>
  <c r="D349"/>
  <c r="E349" s="1"/>
  <c r="D353"/>
  <c r="E353" s="1"/>
  <c r="D357"/>
  <c r="E357" s="1"/>
  <c r="D361"/>
  <c r="E361" s="1"/>
  <c r="D365"/>
  <c r="E365" s="1"/>
  <c r="D369"/>
  <c r="E369" s="1"/>
  <c r="D373"/>
  <c r="E373" s="1"/>
  <c r="D377"/>
  <c r="E377" s="1"/>
  <c r="D381"/>
  <c r="E381" s="1"/>
  <c r="D385"/>
  <c r="E385" s="1"/>
  <c r="D389"/>
  <c r="E389" s="1"/>
  <c r="D393"/>
  <c r="E393" s="1"/>
  <c r="D397"/>
  <c r="E397" s="1"/>
  <c r="D401"/>
  <c r="E401" s="1"/>
  <c r="D405"/>
  <c r="E405" s="1"/>
  <c r="D409"/>
  <c r="E409" s="1"/>
  <c r="D413"/>
  <c r="E413" s="1"/>
  <c r="D417"/>
  <c r="E417" s="1"/>
  <c r="D421"/>
  <c r="E421" s="1"/>
  <c r="D424"/>
  <c r="E424" s="1"/>
  <c r="D428"/>
  <c r="E428" s="1"/>
  <c r="D432"/>
  <c r="E432" s="1"/>
  <c r="D436"/>
  <c r="E436" s="1"/>
  <c r="D440"/>
  <c r="E440" s="1"/>
  <c r="D444"/>
  <c r="E444" s="1"/>
  <c r="D448"/>
  <c r="E448" s="1"/>
  <c r="D452"/>
  <c r="E452" s="1"/>
  <c r="D456"/>
  <c r="E456" s="1"/>
  <c r="D460"/>
  <c r="E460" s="1"/>
  <c r="D464"/>
  <c r="E464" s="1"/>
  <c r="D468"/>
  <c r="E468" s="1"/>
  <c r="D472"/>
  <c r="E472" s="1"/>
  <c r="D476"/>
  <c r="E476" s="1"/>
  <c r="D480"/>
  <c r="E480" s="1"/>
  <c r="D484"/>
  <c r="E484" s="1"/>
  <c r="D488"/>
  <c r="E488" s="1"/>
  <c r="D492"/>
  <c r="E492" s="1"/>
  <c r="D496"/>
  <c r="E496" s="1"/>
  <c r="D499"/>
  <c r="E499" s="1"/>
  <c r="D503"/>
  <c r="E503" s="1"/>
  <c r="D507"/>
  <c r="E507" s="1"/>
  <c r="D511"/>
  <c r="E511" s="1"/>
  <c r="D515"/>
  <c r="E515" s="1"/>
  <c r="D518"/>
  <c r="E518" s="1"/>
  <c r="D522"/>
  <c r="E522" s="1"/>
  <c r="D526"/>
  <c r="E526" s="1"/>
  <c r="D530"/>
  <c r="E530" s="1"/>
  <c r="D533"/>
  <c r="E533" s="1"/>
  <c r="D537"/>
  <c r="E537" s="1"/>
  <c r="D541"/>
  <c r="E541" s="1"/>
  <c r="D545"/>
  <c r="E545" s="1"/>
  <c r="D549"/>
  <c r="E549" s="1"/>
  <c r="D553"/>
  <c r="E553" s="1"/>
  <c r="D557"/>
  <c r="E557" s="1"/>
  <c r="D560"/>
  <c r="E560" s="1"/>
  <c r="D564"/>
  <c r="E564" s="1"/>
  <c r="D568"/>
  <c r="E568" s="1"/>
  <c r="D572"/>
  <c r="E572" s="1"/>
  <c r="D576"/>
  <c r="E576" s="1"/>
  <c r="D580"/>
  <c r="E580" s="1"/>
  <c r="D584"/>
  <c r="E584" s="1"/>
  <c r="D588"/>
  <c r="E588" s="1"/>
  <c r="D592"/>
  <c r="E592" s="1"/>
  <c r="D596"/>
  <c r="E596" s="1"/>
  <c r="D600"/>
  <c r="E600" s="1"/>
  <c r="D604"/>
  <c r="E604" s="1"/>
  <c r="D608"/>
  <c r="E608" s="1"/>
  <c r="D612"/>
  <c r="E612" s="1"/>
  <c r="D616"/>
  <c r="E616" s="1"/>
  <c r="D620"/>
  <c r="E620" s="1"/>
  <c r="D624"/>
  <c r="E624" s="1"/>
  <c r="D628"/>
  <c r="E628" s="1"/>
  <c r="D632"/>
  <c r="E632" s="1"/>
  <c r="D2"/>
  <c r="E2" s="1"/>
  <c r="D5"/>
  <c r="E5" s="1"/>
  <c r="D9"/>
  <c r="E9" s="1"/>
  <c r="D13"/>
  <c r="E13" s="1"/>
  <c r="D17"/>
  <c r="E17" s="1"/>
  <c r="D21"/>
  <c r="E21" s="1"/>
  <c r="D25"/>
  <c r="E25" s="1"/>
  <c r="D29"/>
  <c r="E29" s="1"/>
  <c r="D32"/>
  <c r="E32" s="1"/>
  <c r="D35"/>
  <c r="E35" s="1"/>
  <c r="D38"/>
  <c r="E38" s="1"/>
  <c r="D42"/>
  <c r="E42" s="1"/>
  <c r="D46"/>
  <c r="E46" s="1"/>
  <c r="D50"/>
  <c r="E50" s="1"/>
  <c r="D54"/>
  <c r="E54" s="1"/>
  <c r="D58"/>
  <c r="E58" s="1"/>
  <c r="D61"/>
  <c r="E61" s="1"/>
  <c r="D65"/>
  <c r="E65" s="1"/>
  <c r="D69"/>
  <c r="E69" s="1"/>
  <c r="D73"/>
  <c r="E73" s="1"/>
  <c r="D77"/>
  <c r="E77" s="1"/>
  <c r="D81"/>
  <c r="E81" s="1"/>
  <c r="D85"/>
  <c r="E85" s="1"/>
  <c r="D89"/>
  <c r="E89" s="1"/>
  <c r="D93"/>
  <c r="E93" s="1"/>
  <c r="D96"/>
  <c r="E96" s="1"/>
  <c r="D100"/>
  <c r="E100" s="1"/>
  <c r="D104"/>
  <c r="E104" s="1"/>
  <c r="D108"/>
  <c r="E108" s="1"/>
  <c r="D112"/>
  <c r="E112" s="1"/>
  <c r="D116"/>
  <c r="E116" s="1"/>
  <c r="D120"/>
  <c r="E120" s="1"/>
  <c r="D124"/>
  <c r="E124" s="1"/>
  <c r="D128"/>
  <c r="E128" s="1"/>
  <c r="D132"/>
  <c r="E132" s="1"/>
  <c r="D136"/>
  <c r="E136" s="1"/>
  <c r="D140"/>
  <c r="E140" s="1"/>
  <c r="D144"/>
  <c r="E144" s="1"/>
  <c r="D148"/>
  <c r="E148" s="1"/>
  <c r="D152"/>
  <c r="E152" s="1"/>
  <c r="D156"/>
  <c r="E156" s="1"/>
  <c r="D160"/>
  <c r="E160" s="1"/>
  <c r="D164"/>
  <c r="E164" s="1"/>
  <c r="D168"/>
  <c r="E168" s="1"/>
  <c r="D175"/>
  <c r="E175" s="1"/>
  <c r="D179"/>
  <c r="E179" s="1"/>
  <c r="D183"/>
  <c r="E183" s="1"/>
  <c r="D187"/>
  <c r="E187" s="1"/>
  <c r="D191"/>
  <c r="E191" s="1"/>
  <c r="D195"/>
  <c r="E195" s="1"/>
  <c r="D199"/>
  <c r="E199" s="1"/>
  <c r="D203"/>
  <c r="E203" s="1"/>
  <c r="D207"/>
  <c r="E207" s="1"/>
  <c r="D211"/>
  <c r="E211" s="1"/>
  <c r="D215"/>
  <c r="E215" s="1"/>
  <c r="D219"/>
  <c r="E219" s="1"/>
  <c r="D223"/>
  <c r="E223" s="1"/>
  <c r="D227"/>
  <c r="E227" s="1"/>
  <c r="D231"/>
  <c r="E231" s="1"/>
  <c r="D235"/>
  <c r="E235" s="1"/>
  <c r="D239"/>
  <c r="E239" s="1"/>
  <c r="D243"/>
  <c r="E243" s="1"/>
  <c r="D247"/>
  <c r="E247" s="1"/>
  <c r="D251"/>
  <c r="E251" s="1"/>
  <c r="D255"/>
  <c r="E255" s="1"/>
  <c r="D259"/>
  <c r="E259" s="1"/>
  <c r="D263"/>
  <c r="E263" s="1"/>
  <c r="D267"/>
  <c r="E267" s="1"/>
  <c r="D271"/>
  <c r="E271" s="1"/>
  <c r="D274"/>
  <c r="E274" s="1"/>
  <c r="D277"/>
  <c r="E277" s="1"/>
  <c r="D280"/>
  <c r="E280" s="1"/>
  <c r="D284"/>
  <c r="E284" s="1"/>
  <c r="D290"/>
  <c r="E290" s="1"/>
  <c r="D294"/>
  <c r="E294" s="1"/>
  <c r="D298"/>
  <c r="E298" s="1"/>
  <c r="D302"/>
  <c r="E302" s="1"/>
  <c r="D306"/>
  <c r="E306" s="1"/>
  <c r="D310"/>
  <c r="E310" s="1"/>
  <c r="D314"/>
  <c r="E314" s="1"/>
  <c r="D318"/>
  <c r="E318" s="1"/>
  <c r="D322"/>
  <c r="E322" s="1"/>
  <c r="D326"/>
  <c r="E326" s="1"/>
  <c r="D329"/>
  <c r="E329" s="1"/>
  <c r="D333"/>
  <c r="E333" s="1"/>
  <c r="D337"/>
  <c r="E337" s="1"/>
  <c r="D340"/>
  <c r="E340" s="1"/>
  <c r="D344"/>
  <c r="E344" s="1"/>
  <c r="D348"/>
  <c r="E348" s="1"/>
  <c r="D352"/>
  <c r="E352" s="1"/>
  <c r="D356"/>
  <c r="E356" s="1"/>
  <c r="D360"/>
  <c r="E360" s="1"/>
  <c r="D364"/>
  <c r="E364" s="1"/>
  <c r="D368"/>
  <c r="E368" s="1"/>
  <c r="D372"/>
  <c r="E372" s="1"/>
  <c r="D376"/>
  <c r="E376" s="1"/>
  <c r="D380"/>
  <c r="E380" s="1"/>
  <c r="D384"/>
  <c r="E384" s="1"/>
  <c r="D388"/>
  <c r="E388" s="1"/>
  <c r="D392"/>
  <c r="E392" s="1"/>
  <c r="D396"/>
  <c r="E396" s="1"/>
  <c r="D400"/>
  <c r="E400" s="1"/>
  <c r="D404"/>
  <c r="E404" s="1"/>
  <c r="D408"/>
  <c r="E408" s="1"/>
  <c r="D412"/>
  <c r="E412" s="1"/>
  <c r="D416"/>
  <c r="E416" s="1"/>
  <c r="D420"/>
  <c r="E420" s="1"/>
  <c r="D423"/>
  <c r="E423" s="1"/>
  <c r="D427"/>
  <c r="E427" s="1"/>
  <c r="D431"/>
  <c r="E431" s="1"/>
  <c r="D435"/>
  <c r="E435" s="1"/>
  <c r="D439"/>
  <c r="E439" s="1"/>
  <c r="D443"/>
  <c r="E443" s="1"/>
  <c r="D447"/>
  <c r="E447" s="1"/>
  <c r="D451"/>
  <c r="E451" s="1"/>
  <c r="D455"/>
  <c r="E455" s="1"/>
  <c r="D459"/>
  <c r="E459" s="1"/>
  <c r="D463"/>
  <c r="E463" s="1"/>
  <c r="D467"/>
  <c r="E467" s="1"/>
  <c r="D471"/>
  <c r="E471" s="1"/>
  <c r="D475"/>
  <c r="E475" s="1"/>
  <c r="D479"/>
  <c r="E479" s="1"/>
  <c r="D483"/>
  <c r="E483" s="1"/>
  <c r="D487"/>
  <c r="E487" s="1"/>
  <c r="D491"/>
  <c r="E491" s="1"/>
  <c r="D495"/>
  <c r="E495" s="1"/>
  <c r="D498"/>
  <c r="E498" s="1"/>
  <c r="D502"/>
  <c r="E502" s="1"/>
  <c r="D506"/>
  <c r="E506" s="1"/>
  <c r="D510"/>
  <c r="E510" s="1"/>
  <c r="D514"/>
  <c r="E514" s="1"/>
  <c r="D517"/>
  <c r="E517" s="1"/>
  <c r="D521"/>
  <c r="E521" s="1"/>
  <c r="D525"/>
  <c r="E525" s="1"/>
  <c r="D529"/>
  <c r="E529" s="1"/>
  <c r="D532"/>
  <c r="E532" s="1"/>
  <c r="D536"/>
  <c r="E536" s="1"/>
  <c r="D540"/>
  <c r="E540" s="1"/>
  <c r="D544"/>
  <c r="E544" s="1"/>
  <c r="D548"/>
  <c r="E548" s="1"/>
  <c r="D552"/>
  <c r="E552" s="1"/>
  <c r="D556"/>
  <c r="E556" s="1"/>
  <c r="D559"/>
  <c r="E559" s="1"/>
  <c r="D563"/>
  <c r="E563" s="1"/>
  <c r="D567"/>
  <c r="E567" s="1"/>
  <c r="D571"/>
  <c r="E571" s="1"/>
  <c r="D575"/>
  <c r="E575" s="1"/>
  <c r="D579"/>
  <c r="E579" s="1"/>
  <c r="D583"/>
  <c r="E583" s="1"/>
  <c r="D587"/>
  <c r="E587" s="1"/>
  <c r="D591"/>
  <c r="E591" s="1"/>
  <c r="D595"/>
  <c r="E595" s="1"/>
  <c r="D599"/>
  <c r="E599" s="1"/>
  <c r="D603"/>
  <c r="E603" s="1"/>
  <c r="D607"/>
  <c r="E607" s="1"/>
  <c r="D611"/>
  <c r="E611" s="1"/>
  <c r="D615"/>
  <c r="E615" s="1"/>
  <c r="D619"/>
  <c r="E619" s="1"/>
  <c r="D623"/>
  <c r="E623" s="1"/>
  <c r="D627"/>
  <c r="E627" s="1"/>
  <c r="D631"/>
  <c r="E631" s="1"/>
  <c r="D635"/>
  <c r="E635" s="1"/>
  <c r="Y5" i="5"/>
  <c r="L9" i="2"/>
  <c r="R7" i="5" s="1"/>
  <c r="B33" i="9"/>
  <c r="B32"/>
  <c r="L15" i="2"/>
  <c r="N15" s="1"/>
  <c r="L2"/>
  <c r="L21"/>
  <c r="N21" s="1"/>
  <c r="L18"/>
  <c r="N13"/>
  <c r="N12"/>
  <c r="L5"/>
  <c r="G638" i="10" l="1"/>
  <c r="H638" s="1"/>
  <c r="I638"/>
  <c r="I644"/>
  <c r="G644"/>
  <c r="H644" s="1"/>
  <c r="I641"/>
  <c r="G641"/>
  <c r="H641" s="1"/>
  <c r="I643"/>
  <c r="G643"/>
  <c r="H643" s="1"/>
  <c r="I636"/>
  <c r="G636"/>
  <c r="H636" s="1"/>
  <c r="I640"/>
  <c r="G640"/>
  <c r="H640" s="1"/>
  <c r="I637"/>
  <c r="G637"/>
  <c r="H637" s="1"/>
  <c r="I639"/>
  <c r="G639"/>
  <c r="H639" s="1"/>
  <c r="I645"/>
  <c r="G645"/>
  <c r="H645" s="1"/>
  <c r="G642"/>
  <c r="H642" s="1"/>
  <c r="I642"/>
  <c r="Y7" i="5"/>
  <c r="N2" i="2"/>
  <c r="P7" i="5"/>
  <c r="E2" i="11"/>
  <c r="E8" s="1"/>
  <c r="I611" i="10"/>
  <c r="I563"/>
  <c r="I517"/>
  <c r="I471"/>
  <c r="I408"/>
  <c r="I344"/>
  <c r="I284"/>
  <c r="I615"/>
  <c r="I583"/>
  <c r="I552"/>
  <c r="I521"/>
  <c r="I475"/>
  <c r="I443"/>
  <c r="I396"/>
  <c r="I364"/>
  <c r="I302"/>
  <c r="I259"/>
  <c r="I227"/>
  <c r="I179"/>
  <c r="I148"/>
  <c r="I619"/>
  <c r="I603"/>
  <c r="I571"/>
  <c r="I540"/>
  <c r="I525"/>
  <c r="I495"/>
  <c r="I479"/>
  <c r="I447"/>
  <c r="I431"/>
  <c r="I400"/>
  <c r="I368"/>
  <c r="I337"/>
  <c r="I322"/>
  <c r="I290"/>
  <c r="I263"/>
  <c r="I247"/>
  <c r="I215"/>
  <c r="I199"/>
  <c r="I168"/>
  <c r="I152"/>
  <c r="I120"/>
  <c r="I104"/>
  <c r="I73"/>
  <c r="I58"/>
  <c r="I29"/>
  <c r="I13"/>
  <c r="I616"/>
  <c r="I584"/>
  <c r="I568"/>
  <c r="I537"/>
  <c r="I522"/>
  <c r="I492"/>
  <c r="I460"/>
  <c r="I413"/>
  <c r="I623"/>
  <c r="I607"/>
  <c r="I591"/>
  <c r="I575"/>
  <c r="I559"/>
  <c r="I544"/>
  <c r="I529"/>
  <c r="I514"/>
  <c r="I498"/>
  <c r="I483"/>
  <c r="I467"/>
  <c r="I451"/>
  <c r="I435"/>
  <c r="I420"/>
  <c r="I404"/>
  <c r="I388"/>
  <c r="I372"/>
  <c r="I356"/>
  <c r="I340"/>
  <c r="I326"/>
  <c r="I310"/>
  <c r="I294"/>
  <c r="I280"/>
  <c r="I267"/>
  <c r="I251"/>
  <c r="I235"/>
  <c r="I219"/>
  <c r="I203"/>
  <c r="I187"/>
  <c r="I156"/>
  <c r="I140"/>
  <c r="I124"/>
  <c r="I108"/>
  <c r="I93"/>
  <c r="I77"/>
  <c r="I61"/>
  <c r="I46"/>
  <c r="I32"/>
  <c r="I17"/>
  <c r="I2"/>
  <c r="I620"/>
  <c r="I604"/>
  <c r="I588"/>
  <c r="I572"/>
  <c r="I557"/>
  <c r="I541"/>
  <c r="I526"/>
  <c r="I511"/>
  <c r="I496"/>
  <c r="I480"/>
  <c r="I464"/>
  <c r="I448"/>
  <c r="I432"/>
  <c r="I417"/>
  <c r="I401"/>
  <c r="I385"/>
  <c r="I369"/>
  <c r="I353"/>
  <c r="I323"/>
  <c r="I307"/>
  <c r="I291"/>
  <c r="I278"/>
  <c r="I264"/>
  <c r="I248"/>
  <c r="I232"/>
  <c r="I216"/>
  <c r="I200"/>
  <c r="I184"/>
  <c r="I169"/>
  <c r="I153"/>
  <c r="I137"/>
  <c r="I121"/>
  <c r="I105"/>
  <c r="I90"/>
  <c r="I74"/>
  <c r="I59"/>
  <c r="I43"/>
  <c r="I30"/>
  <c r="I14"/>
  <c r="I629"/>
  <c r="I613"/>
  <c r="I597"/>
  <c r="I581"/>
  <c r="I565"/>
  <c r="I550"/>
  <c r="I534"/>
  <c r="I519"/>
  <c r="I504"/>
  <c r="I489"/>
  <c r="I473"/>
  <c r="I457"/>
  <c r="I441"/>
  <c r="I425"/>
  <c r="I410"/>
  <c r="I394"/>
  <c r="I378"/>
  <c r="I362"/>
  <c r="I346"/>
  <c r="I331"/>
  <c r="I316"/>
  <c r="I300"/>
  <c r="I285"/>
  <c r="I257"/>
  <c r="I241"/>
  <c r="I225"/>
  <c r="I209"/>
  <c r="I193"/>
  <c r="I177"/>
  <c r="I162"/>
  <c r="I146"/>
  <c r="I130"/>
  <c r="I114"/>
  <c r="I98"/>
  <c r="I83"/>
  <c r="I67"/>
  <c r="I52"/>
  <c r="I37"/>
  <c r="I23"/>
  <c r="I7"/>
  <c r="I626"/>
  <c r="I610"/>
  <c r="I594"/>
  <c r="I578"/>
  <c r="I562"/>
  <c r="I547"/>
  <c r="I531"/>
  <c r="I501"/>
  <c r="I486"/>
  <c r="I470"/>
  <c r="I454"/>
  <c r="I438"/>
  <c r="I407"/>
  <c r="I391"/>
  <c r="I375"/>
  <c r="I359"/>
  <c r="I343"/>
  <c r="I328"/>
  <c r="I313"/>
  <c r="I297"/>
  <c r="I283"/>
  <c r="I270"/>
  <c r="I254"/>
  <c r="I238"/>
  <c r="I222"/>
  <c r="I206"/>
  <c r="I190"/>
  <c r="I174"/>
  <c r="I159"/>
  <c r="I143"/>
  <c r="I127"/>
  <c r="I111"/>
  <c r="I95"/>
  <c r="I80"/>
  <c r="I64"/>
  <c r="I49"/>
  <c r="I34"/>
  <c r="I20"/>
  <c r="I4"/>
  <c r="I548"/>
  <c r="I439"/>
  <c r="I360"/>
  <c r="I314"/>
  <c r="I271"/>
  <c r="I255"/>
  <c r="I239"/>
  <c r="I223"/>
  <c r="I207"/>
  <c r="I191"/>
  <c r="I175"/>
  <c r="I160"/>
  <c r="I144"/>
  <c r="I128"/>
  <c r="I112"/>
  <c r="I96"/>
  <c r="I81"/>
  <c r="I65"/>
  <c r="I50"/>
  <c r="I35"/>
  <c r="I21"/>
  <c r="I5"/>
  <c r="I624"/>
  <c r="I608"/>
  <c r="I592"/>
  <c r="I576"/>
  <c r="I560"/>
  <c r="I545"/>
  <c r="I530"/>
  <c r="I515"/>
  <c r="I499"/>
  <c r="I484"/>
  <c r="I468"/>
  <c r="I452"/>
  <c r="I436"/>
  <c r="I421"/>
  <c r="I405"/>
  <c r="I389"/>
  <c r="I373"/>
  <c r="I357"/>
  <c r="I341"/>
  <c r="I311"/>
  <c r="I295"/>
  <c r="I281"/>
  <c r="I268"/>
  <c r="I252"/>
  <c r="I236"/>
  <c r="I220"/>
  <c r="I204"/>
  <c r="I188"/>
  <c r="I172"/>
  <c r="I157"/>
  <c r="I141"/>
  <c r="I125"/>
  <c r="I109"/>
  <c r="I78"/>
  <c r="I62"/>
  <c r="I47"/>
  <c r="I18"/>
  <c r="I633"/>
  <c r="I617"/>
  <c r="I601"/>
  <c r="I585"/>
  <c r="I569"/>
  <c r="I554"/>
  <c r="I538"/>
  <c r="I523"/>
  <c r="I508"/>
  <c r="I493"/>
  <c r="I477"/>
  <c r="I461"/>
  <c r="I445"/>
  <c r="I429"/>
  <c r="I414"/>
  <c r="I398"/>
  <c r="I382"/>
  <c r="I366"/>
  <c r="I350"/>
  <c r="I335"/>
  <c r="I320"/>
  <c r="I304"/>
  <c r="I288"/>
  <c r="I276"/>
  <c r="I261"/>
  <c r="I245"/>
  <c r="I229"/>
  <c r="I213"/>
  <c r="I197"/>
  <c r="I181"/>
  <c r="I166"/>
  <c r="I150"/>
  <c r="I134"/>
  <c r="I118"/>
  <c r="I102"/>
  <c r="I87"/>
  <c r="I71"/>
  <c r="I56"/>
  <c r="I40"/>
  <c r="I27"/>
  <c r="I11"/>
  <c r="I630"/>
  <c r="I614"/>
  <c r="I598"/>
  <c r="I582"/>
  <c r="I566"/>
  <c r="I551"/>
  <c r="I535"/>
  <c r="I520"/>
  <c r="I505"/>
  <c r="I490"/>
  <c r="I474"/>
  <c r="I458"/>
  <c r="I442"/>
  <c r="I426"/>
  <c r="I411"/>
  <c r="I395"/>
  <c r="I379"/>
  <c r="I363"/>
  <c r="I347"/>
  <c r="I332"/>
  <c r="I317"/>
  <c r="I301"/>
  <c r="I286"/>
  <c r="I273"/>
  <c r="I258"/>
  <c r="I242"/>
  <c r="I226"/>
  <c r="I210"/>
  <c r="I194"/>
  <c r="I178"/>
  <c r="I163"/>
  <c r="I147"/>
  <c r="I131"/>
  <c r="I115"/>
  <c r="I99"/>
  <c r="I84"/>
  <c r="I68"/>
  <c r="I53"/>
  <c r="I24"/>
  <c r="I8"/>
  <c r="I627"/>
  <c r="I579"/>
  <c r="I502"/>
  <c r="I455"/>
  <c r="I392"/>
  <c r="I329"/>
  <c r="I567"/>
  <c r="I491"/>
  <c r="I412"/>
  <c r="I333"/>
  <c r="I274"/>
  <c r="I211"/>
  <c r="I164"/>
  <c r="I132"/>
  <c r="I116"/>
  <c r="I100"/>
  <c r="I85"/>
  <c r="I69"/>
  <c r="I54"/>
  <c r="I38"/>
  <c r="I25"/>
  <c r="I9"/>
  <c r="I628"/>
  <c r="I612"/>
  <c r="I596"/>
  <c r="I580"/>
  <c r="I564"/>
  <c r="I549"/>
  <c r="I533"/>
  <c r="I518"/>
  <c r="I503"/>
  <c r="I488"/>
  <c r="I472"/>
  <c r="I456"/>
  <c r="I440"/>
  <c r="I424"/>
  <c r="I409"/>
  <c r="I393"/>
  <c r="I377"/>
  <c r="I361"/>
  <c r="I345"/>
  <c r="I330"/>
  <c r="I315"/>
  <c r="I299"/>
  <c r="I272"/>
  <c r="I256"/>
  <c r="I240"/>
  <c r="I224"/>
  <c r="I208"/>
  <c r="I192"/>
  <c r="I176"/>
  <c r="I161"/>
  <c r="I145"/>
  <c r="I129"/>
  <c r="I113"/>
  <c r="I97"/>
  <c r="I82"/>
  <c r="I66"/>
  <c r="I51"/>
  <c r="I36"/>
  <c r="I22"/>
  <c r="I6"/>
  <c r="I621"/>
  <c r="I605"/>
  <c r="I589"/>
  <c r="I573"/>
  <c r="I558"/>
  <c r="I542"/>
  <c r="I527"/>
  <c r="I512"/>
  <c r="I481"/>
  <c r="I465"/>
  <c r="I449"/>
  <c r="I433"/>
  <c r="I418"/>
  <c r="I402"/>
  <c r="I386"/>
  <c r="I370"/>
  <c r="I354"/>
  <c r="I338"/>
  <c r="I324"/>
  <c r="I308"/>
  <c r="I292"/>
  <c r="I279"/>
  <c r="I265"/>
  <c r="I249"/>
  <c r="I233"/>
  <c r="I217"/>
  <c r="I201"/>
  <c r="I185"/>
  <c r="I170"/>
  <c r="I154"/>
  <c r="I138"/>
  <c r="I122"/>
  <c r="I106"/>
  <c r="I91"/>
  <c r="I75"/>
  <c r="I60"/>
  <c r="I44"/>
  <c r="I15"/>
  <c r="I634"/>
  <c r="I618"/>
  <c r="I602"/>
  <c r="I586"/>
  <c r="I570"/>
  <c r="I555"/>
  <c r="I539"/>
  <c r="I524"/>
  <c r="I509"/>
  <c r="I494"/>
  <c r="I478"/>
  <c r="I462"/>
  <c r="I446"/>
  <c r="I430"/>
  <c r="I415"/>
  <c r="I399"/>
  <c r="I383"/>
  <c r="I367"/>
  <c r="I351"/>
  <c r="I336"/>
  <c r="I321"/>
  <c r="I305"/>
  <c r="I289"/>
  <c r="I262"/>
  <c r="I246"/>
  <c r="I230"/>
  <c r="I214"/>
  <c r="I198"/>
  <c r="I182"/>
  <c r="I167"/>
  <c r="I151"/>
  <c r="I135"/>
  <c r="I119"/>
  <c r="I103"/>
  <c r="I88"/>
  <c r="I72"/>
  <c r="I57"/>
  <c r="I41"/>
  <c r="I28"/>
  <c r="I12"/>
  <c r="I595"/>
  <c r="I532"/>
  <c r="I487"/>
  <c r="I423"/>
  <c r="I376"/>
  <c r="I298"/>
  <c r="I631"/>
  <c r="I599"/>
  <c r="I536"/>
  <c r="I506"/>
  <c r="I459"/>
  <c r="I427"/>
  <c r="I380"/>
  <c r="I348"/>
  <c r="I318"/>
  <c r="I243"/>
  <c r="I195"/>
  <c r="I635"/>
  <c r="I587"/>
  <c r="I556"/>
  <c r="I510"/>
  <c r="I463"/>
  <c r="I416"/>
  <c r="I384"/>
  <c r="I352"/>
  <c r="I306"/>
  <c r="I277"/>
  <c r="I231"/>
  <c r="I183"/>
  <c r="I136"/>
  <c r="I89"/>
  <c r="I42"/>
  <c r="I632"/>
  <c r="I600"/>
  <c r="I553"/>
  <c r="I507"/>
  <c r="I476"/>
  <c r="I444"/>
  <c r="I428"/>
  <c r="I397"/>
  <c r="I381"/>
  <c r="I365"/>
  <c r="I349"/>
  <c r="I334"/>
  <c r="I319"/>
  <c r="I303"/>
  <c r="I287"/>
  <c r="I275"/>
  <c r="I260"/>
  <c r="I244"/>
  <c r="I228"/>
  <c r="I212"/>
  <c r="I196"/>
  <c r="I180"/>
  <c r="I165"/>
  <c r="I149"/>
  <c r="I133"/>
  <c r="I117"/>
  <c r="I101"/>
  <c r="I86"/>
  <c r="I70"/>
  <c r="I55"/>
  <c r="I39"/>
  <c r="I26"/>
  <c r="I10"/>
  <c r="I625"/>
  <c r="I609"/>
  <c r="I593"/>
  <c r="I577"/>
  <c r="I561"/>
  <c r="I546"/>
  <c r="I516"/>
  <c r="I500"/>
  <c r="I485"/>
  <c r="I469"/>
  <c r="I453"/>
  <c r="I437"/>
  <c r="I422"/>
  <c r="I406"/>
  <c r="I390"/>
  <c r="I374"/>
  <c r="I358"/>
  <c r="I342"/>
  <c r="I327"/>
  <c r="I312"/>
  <c r="I296"/>
  <c r="I282"/>
  <c r="I269"/>
  <c r="I253"/>
  <c r="I237"/>
  <c r="I221"/>
  <c r="I205"/>
  <c r="I189"/>
  <c r="I173"/>
  <c r="I158"/>
  <c r="I142"/>
  <c r="I126"/>
  <c r="I110"/>
  <c r="I94"/>
  <c r="I79"/>
  <c r="I63"/>
  <c r="I48"/>
  <c r="I33"/>
  <c r="I19"/>
  <c r="I3"/>
  <c r="I622"/>
  <c r="I606"/>
  <c r="I590"/>
  <c r="I574"/>
  <c r="I543"/>
  <c r="I528"/>
  <c r="I513"/>
  <c r="I497"/>
  <c r="I482"/>
  <c r="I466"/>
  <c r="I450"/>
  <c r="I434"/>
  <c r="I419"/>
  <c r="I403"/>
  <c r="I387"/>
  <c r="I371"/>
  <c r="I355"/>
  <c r="I339"/>
  <c r="I325"/>
  <c r="I309"/>
  <c r="I293"/>
  <c r="I266"/>
  <c r="I250"/>
  <c r="I234"/>
  <c r="I218"/>
  <c r="I202"/>
  <c r="I186"/>
  <c r="I171"/>
  <c r="I155"/>
  <c r="I139"/>
  <c r="I123"/>
  <c r="I107"/>
  <c r="I92"/>
  <c r="I76"/>
  <c r="I45"/>
  <c r="I31"/>
  <c r="I16"/>
  <c r="N9" i="2"/>
  <c r="L26"/>
  <c r="O31"/>
  <c r="N5"/>
  <c r="O11" s="1"/>
  <c r="Z645" i="10" l="1"/>
  <c r="P645"/>
  <c r="AD645" s="1"/>
  <c r="X645"/>
  <c r="Y645"/>
  <c r="Z637"/>
  <c r="P637"/>
  <c r="AD637" s="1"/>
  <c r="X637"/>
  <c r="Y637"/>
  <c r="X636"/>
  <c r="Y636"/>
  <c r="P636"/>
  <c r="AD636" s="1"/>
  <c r="Z636"/>
  <c r="X641"/>
  <c r="Y641"/>
  <c r="Z641"/>
  <c r="P641"/>
  <c r="AD641" s="1"/>
  <c r="Y638"/>
  <c r="P638"/>
  <c r="AD638" s="1"/>
  <c r="Z638"/>
  <c r="X638"/>
  <c r="Y639"/>
  <c r="P639"/>
  <c r="AD639" s="1"/>
  <c r="Z639"/>
  <c r="X639"/>
  <c r="X640"/>
  <c r="Y640"/>
  <c r="Z640"/>
  <c r="P640"/>
  <c r="AD640" s="1"/>
  <c r="P643"/>
  <c r="AD643" s="1"/>
  <c r="Z643"/>
  <c r="X643"/>
  <c r="Y643"/>
  <c r="X644"/>
  <c r="Y644"/>
  <c r="Z644"/>
  <c r="P644"/>
  <c r="AD644" s="1"/>
  <c r="Y642"/>
  <c r="Z642"/>
  <c r="X642"/>
  <c r="P642"/>
  <c r="AD642" s="1"/>
  <c r="Y250"/>
  <c r="X250"/>
  <c r="Z250"/>
  <c r="Z309"/>
  <c r="X309"/>
  <c r="Y309"/>
  <c r="X371"/>
  <c r="Z371"/>
  <c r="Y371"/>
  <c r="X434"/>
  <c r="Z434"/>
  <c r="Y434"/>
  <c r="X497"/>
  <c r="Z497"/>
  <c r="Y497"/>
  <c r="P622"/>
  <c r="AD622" s="1"/>
  <c r="X622"/>
  <c r="Z622"/>
  <c r="Y622"/>
  <c r="X48"/>
  <c r="Z48"/>
  <c r="Y48"/>
  <c r="P110"/>
  <c r="AD110" s="1"/>
  <c r="X110"/>
  <c r="Z110"/>
  <c r="Y110"/>
  <c r="X173"/>
  <c r="Z173"/>
  <c r="Y173"/>
  <c r="X237"/>
  <c r="Z237"/>
  <c r="Y237"/>
  <c r="Y296"/>
  <c r="Z296"/>
  <c r="X296"/>
  <c r="P358"/>
  <c r="AD358" s="1"/>
  <c r="Z358"/>
  <c r="Y358"/>
  <c r="X358"/>
  <c r="Z422"/>
  <c r="Y422"/>
  <c r="X422"/>
  <c r="Z485"/>
  <c r="Y485"/>
  <c r="X485"/>
  <c r="Z546"/>
  <c r="Y546"/>
  <c r="X546"/>
  <c r="P609"/>
  <c r="AD609" s="1"/>
  <c r="Z609"/>
  <c r="Y609"/>
  <c r="X609"/>
  <c r="Z39"/>
  <c r="Y39"/>
  <c r="X39"/>
  <c r="Z101"/>
  <c r="Y101"/>
  <c r="X101"/>
  <c r="Z165"/>
  <c r="Y165"/>
  <c r="X165"/>
  <c r="Z228"/>
  <c r="Y228"/>
  <c r="X228"/>
  <c r="P287"/>
  <c r="AD287" s="1"/>
  <c r="X287"/>
  <c r="Z287"/>
  <c r="Y287"/>
  <c r="Z349"/>
  <c r="Y349"/>
  <c r="X349"/>
  <c r="Z428"/>
  <c r="Y428"/>
  <c r="X428"/>
  <c r="Z553"/>
  <c r="Y553"/>
  <c r="X553"/>
  <c r="Z89"/>
  <c r="Y89"/>
  <c r="X89"/>
  <c r="Z277"/>
  <c r="Y277"/>
  <c r="X277"/>
  <c r="Y416"/>
  <c r="X416"/>
  <c r="Z416"/>
  <c r="Y587"/>
  <c r="X587"/>
  <c r="Z587"/>
  <c r="Y427"/>
  <c r="X427"/>
  <c r="Z427"/>
  <c r="Y599"/>
  <c r="X599"/>
  <c r="Z599"/>
  <c r="P423"/>
  <c r="AD423" s="1"/>
  <c r="Y423"/>
  <c r="X423"/>
  <c r="Z423"/>
  <c r="Y12"/>
  <c r="X12"/>
  <c r="Z12"/>
  <c r="Y72"/>
  <c r="X72"/>
  <c r="Z72"/>
  <c r="Y135"/>
  <c r="X135"/>
  <c r="Z135"/>
  <c r="Y198"/>
  <c r="X198"/>
  <c r="Z198"/>
  <c r="Z262"/>
  <c r="Y262"/>
  <c r="X262"/>
  <c r="Z321"/>
  <c r="Y321"/>
  <c r="X321"/>
  <c r="P383"/>
  <c r="AD383" s="1"/>
  <c r="X383"/>
  <c r="Z383"/>
  <c r="Y383"/>
  <c r="P446"/>
  <c r="AD446" s="1"/>
  <c r="X446"/>
  <c r="Z446"/>
  <c r="Y446"/>
  <c r="X509"/>
  <c r="Z509"/>
  <c r="Y509"/>
  <c r="X570"/>
  <c r="Z570"/>
  <c r="Y570"/>
  <c r="X634"/>
  <c r="Z634"/>
  <c r="Y634"/>
  <c r="X60"/>
  <c r="Z60"/>
  <c r="Y60"/>
  <c r="X122"/>
  <c r="Z122"/>
  <c r="Y122"/>
  <c r="X185"/>
  <c r="Z185"/>
  <c r="Y185"/>
  <c r="X249"/>
  <c r="Z249"/>
  <c r="Y249"/>
  <c r="Y308"/>
  <c r="Z308"/>
  <c r="X308"/>
  <c r="Z370"/>
  <c r="Y370"/>
  <c r="X370"/>
  <c r="Z433"/>
  <c r="Y433"/>
  <c r="X433"/>
  <c r="P558"/>
  <c r="AD558" s="1"/>
  <c r="Z558"/>
  <c r="Y558"/>
  <c r="X558"/>
  <c r="Z621"/>
  <c r="Y621"/>
  <c r="X621"/>
  <c r="Z51"/>
  <c r="Y51"/>
  <c r="X51"/>
  <c r="Z113"/>
  <c r="Y113"/>
  <c r="X113"/>
  <c r="Z176"/>
  <c r="Y176"/>
  <c r="X176"/>
  <c r="Z240"/>
  <c r="Y240"/>
  <c r="X240"/>
  <c r="X299"/>
  <c r="Z299"/>
  <c r="Y299"/>
  <c r="Z361"/>
  <c r="Y361"/>
  <c r="X361"/>
  <c r="Z424"/>
  <c r="Y424"/>
  <c r="X424"/>
  <c r="Z488"/>
  <c r="Y488"/>
  <c r="X488"/>
  <c r="Z549"/>
  <c r="Y549"/>
  <c r="X549"/>
  <c r="Z612"/>
  <c r="Y612"/>
  <c r="X612"/>
  <c r="Z38"/>
  <c r="Y38"/>
  <c r="X38"/>
  <c r="Z100"/>
  <c r="Y100"/>
  <c r="X100"/>
  <c r="Z211"/>
  <c r="Y211"/>
  <c r="X211"/>
  <c r="Y491"/>
  <c r="X491"/>
  <c r="Z491"/>
  <c r="Y455"/>
  <c r="X455"/>
  <c r="Z455"/>
  <c r="Y8"/>
  <c r="X8"/>
  <c r="Z8"/>
  <c r="P68"/>
  <c r="AD68" s="1"/>
  <c r="Y68"/>
  <c r="X68"/>
  <c r="Z68"/>
  <c r="P131"/>
  <c r="AD131" s="1"/>
  <c r="Y131"/>
  <c r="X131"/>
  <c r="Z131"/>
  <c r="Y194"/>
  <c r="X194"/>
  <c r="Z194"/>
  <c r="Z258"/>
  <c r="Y258"/>
  <c r="X258"/>
  <c r="Z317"/>
  <c r="Y317"/>
  <c r="X317"/>
  <c r="P379"/>
  <c r="AD379" s="1"/>
  <c r="X379"/>
  <c r="Z379"/>
  <c r="Y379"/>
  <c r="P442"/>
  <c r="AD442" s="1"/>
  <c r="X442"/>
  <c r="Z442"/>
  <c r="Y442"/>
  <c r="P505"/>
  <c r="AD505" s="1"/>
  <c r="X505"/>
  <c r="Z505"/>
  <c r="Y505"/>
  <c r="X566"/>
  <c r="Z566"/>
  <c r="Y566"/>
  <c r="X630"/>
  <c r="Z630"/>
  <c r="Y630"/>
  <c r="X56"/>
  <c r="Z56"/>
  <c r="Y56"/>
  <c r="X118"/>
  <c r="Z118"/>
  <c r="Y118"/>
  <c r="X181"/>
  <c r="Z181"/>
  <c r="Y181"/>
  <c r="X245"/>
  <c r="Z245"/>
  <c r="Y245"/>
  <c r="Y304"/>
  <c r="Z304"/>
  <c r="X304"/>
  <c r="Z366"/>
  <c r="Y366"/>
  <c r="X366"/>
  <c r="Z429"/>
  <c r="Y429"/>
  <c r="X429"/>
  <c r="Z493"/>
  <c r="Y493"/>
  <c r="X493"/>
  <c r="P554"/>
  <c r="AD554" s="1"/>
  <c r="Z554"/>
  <c r="Y554"/>
  <c r="X554"/>
  <c r="P617"/>
  <c r="AD617" s="1"/>
  <c r="Z617"/>
  <c r="Y617"/>
  <c r="X617"/>
  <c r="Z47"/>
  <c r="Y47"/>
  <c r="X47"/>
  <c r="P109"/>
  <c r="AD109" s="1"/>
  <c r="Z109"/>
  <c r="Y109"/>
  <c r="X109"/>
  <c r="Z172"/>
  <c r="Y172"/>
  <c r="X172"/>
  <c r="Z236"/>
  <c r="Y236"/>
  <c r="X236"/>
  <c r="P295"/>
  <c r="AD295" s="1"/>
  <c r="X295"/>
  <c r="Z295"/>
  <c r="Y295"/>
  <c r="Z357"/>
  <c r="Y357"/>
  <c r="X357"/>
  <c r="Z421"/>
  <c r="Y421"/>
  <c r="X421"/>
  <c r="P484"/>
  <c r="AD484" s="1"/>
  <c r="Z484"/>
  <c r="Y484"/>
  <c r="X484"/>
  <c r="Z545"/>
  <c r="Y545"/>
  <c r="X545"/>
  <c r="Z608"/>
  <c r="Y608"/>
  <c r="X608"/>
  <c r="Z35"/>
  <c r="Y35"/>
  <c r="X35"/>
  <c r="Z96"/>
  <c r="Y96"/>
  <c r="X96"/>
  <c r="Z160"/>
  <c r="Y160"/>
  <c r="X160"/>
  <c r="P223"/>
  <c r="AD223" s="1"/>
  <c r="Z223"/>
  <c r="Y223"/>
  <c r="X223"/>
  <c r="Y314"/>
  <c r="X314"/>
  <c r="Z314"/>
  <c r="Y4"/>
  <c r="X4"/>
  <c r="Z4"/>
  <c r="Y64"/>
  <c r="X64"/>
  <c r="Z64"/>
  <c r="P127"/>
  <c r="AD127" s="1"/>
  <c r="Y127"/>
  <c r="X127"/>
  <c r="Z127"/>
  <c r="Y190"/>
  <c r="X190"/>
  <c r="Z190"/>
  <c r="P254"/>
  <c r="AD254" s="1"/>
  <c r="Z254"/>
  <c r="Y254"/>
  <c r="X254"/>
  <c r="Z313"/>
  <c r="Y313"/>
  <c r="X313"/>
  <c r="X375"/>
  <c r="Z375"/>
  <c r="Y375"/>
  <c r="X438"/>
  <c r="Z438"/>
  <c r="Y438"/>
  <c r="X501"/>
  <c r="Z501"/>
  <c r="Y501"/>
  <c r="X562"/>
  <c r="Z562"/>
  <c r="Y562"/>
  <c r="X626"/>
  <c r="Z626"/>
  <c r="Y626"/>
  <c r="X52"/>
  <c r="Z52"/>
  <c r="Y52"/>
  <c r="P114"/>
  <c r="AD114" s="1"/>
  <c r="X114"/>
  <c r="Z114"/>
  <c r="Y114"/>
  <c r="X177"/>
  <c r="Z177"/>
  <c r="Y177"/>
  <c r="X241"/>
  <c r="Z241"/>
  <c r="Y241"/>
  <c r="Y300"/>
  <c r="X300"/>
  <c r="Z300"/>
  <c r="P362"/>
  <c r="AD362" s="1"/>
  <c r="Z362"/>
  <c r="Y362"/>
  <c r="X362"/>
  <c r="Z425"/>
  <c r="Y425"/>
  <c r="X425"/>
  <c r="Z489"/>
  <c r="Y489"/>
  <c r="X489"/>
  <c r="P550"/>
  <c r="AD550" s="1"/>
  <c r="Z550"/>
  <c r="Y550"/>
  <c r="X550"/>
  <c r="Z613"/>
  <c r="Y613"/>
  <c r="X613"/>
  <c r="P43"/>
  <c r="AD43" s="1"/>
  <c r="Z43"/>
  <c r="Y43"/>
  <c r="X43"/>
  <c r="Z105"/>
  <c r="Y105"/>
  <c r="X105"/>
  <c r="P169"/>
  <c r="AD169" s="1"/>
  <c r="Z169"/>
  <c r="Y169"/>
  <c r="X169"/>
  <c r="P232"/>
  <c r="AD232" s="1"/>
  <c r="Z232"/>
  <c r="Y232"/>
  <c r="X232"/>
  <c r="P291"/>
  <c r="AD291" s="1"/>
  <c r="X291"/>
  <c r="Y291"/>
  <c r="Z291"/>
  <c r="Z353"/>
  <c r="Y353"/>
  <c r="X353"/>
  <c r="Z417"/>
  <c r="Y417"/>
  <c r="X417"/>
  <c r="Z480"/>
  <c r="Y480"/>
  <c r="X480"/>
  <c r="Z541"/>
  <c r="Y541"/>
  <c r="X541"/>
  <c r="Z604"/>
  <c r="Y604"/>
  <c r="X604"/>
  <c r="Z32"/>
  <c r="Y32"/>
  <c r="X32"/>
  <c r="Z93"/>
  <c r="Y93"/>
  <c r="X93"/>
  <c r="Z156"/>
  <c r="Y156"/>
  <c r="X156"/>
  <c r="Z219"/>
  <c r="Y219"/>
  <c r="X219"/>
  <c r="Z280"/>
  <c r="Y280"/>
  <c r="X280"/>
  <c r="Z340"/>
  <c r="Y340"/>
  <c r="X340"/>
  <c r="Y404"/>
  <c r="X404"/>
  <c r="Z404"/>
  <c r="P467"/>
  <c r="AD467" s="1"/>
  <c r="Y467"/>
  <c r="X467"/>
  <c r="Z467"/>
  <c r="Y529"/>
  <c r="X529"/>
  <c r="Z529"/>
  <c r="Y591"/>
  <c r="X591"/>
  <c r="Z591"/>
  <c r="Z460"/>
  <c r="Y460"/>
  <c r="X460"/>
  <c r="Z568"/>
  <c r="Y568"/>
  <c r="X568"/>
  <c r="Z29"/>
  <c r="Y29"/>
  <c r="X29"/>
  <c r="Z120"/>
  <c r="Y120"/>
  <c r="X120"/>
  <c r="Z215"/>
  <c r="Y215"/>
  <c r="X215"/>
  <c r="Z322"/>
  <c r="Y322"/>
  <c r="X322"/>
  <c r="Y431"/>
  <c r="X431"/>
  <c r="Z431"/>
  <c r="Y525"/>
  <c r="X525"/>
  <c r="Z525"/>
  <c r="Y619"/>
  <c r="X619"/>
  <c r="Z619"/>
  <c r="X259"/>
  <c r="Z259"/>
  <c r="Y259"/>
  <c r="Y443"/>
  <c r="X443"/>
  <c r="Z443"/>
  <c r="Y583"/>
  <c r="X583"/>
  <c r="Z583"/>
  <c r="Y408"/>
  <c r="X408"/>
  <c r="Z408"/>
  <c r="P611"/>
  <c r="AD611" s="1"/>
  <c r="Y611"/>
  <c r="X611"/>
  <c r="Z611"/>
  <c r="P45"/>
  <c r="AD45" s="1"/>
  <c r="Y45"/>
  <c r="X45"/>
  <c r="Z45"/>
  <c r="Y171"/>
  <c r="X171"/>
  <c r="Z171"/>
  <c r="P234"/>
  <c r="AD234" s="1"/>
  <c r="Y234"/>
  <c r="X234"/>
  <c r="Z234"/>
  <c r="Z293"/>
  <c r="X293"/>
  <c r="Y293"/>
  <c r="X355"/>
  <c r="Z355"/>
  <c r="Y355"/>
  <c r="X419"/>
  <c r="Z419"/>
  <c r="Y419"/>
  <c r="X482"/>
  <c r="Z482"/>
  <c r="Y482"/>
  <c r="X543"/>
  <c r="Z543"/>
  <c r="Y543"/>
  <c r="X606"/>
  <c r="Z606"/>
  <c r="Y606"/>
  <c r="X33"/>
  <c r="Z33"/>
  <c r="Y33"/>
  <c r="X94"/>
  <c r="Z94"/>
  <c r="Y94"/>
  <c r="P158"/>
  <c r="AD158" s="1"/>
  <c r="X158"/>
  <c r="Z158"/>
  <c r="Y158"/>
  <c r="P221"/>
  <c r="AD221" s="1"/>
  <c r="X221"/>
  <c r="Z221"/>
  <c r="Y221"/>
  <c r="Y282"/>
  <c r="Z282"/>
  <c r="X282"/>
  <c r="Y342"/>
  <c r="Z342"/>
  <c r="X342"/>
  <c r="Z406"/>
  <c r="Y406"/>
  <c r="X406"/>
  <c r="Z469"/>
  <c r="Y469"/>
  <c r="X469"/>
  <c r="Z593"/>
  <c r="Y593"/>
  <c r="X593"/>
  <c r="Z26"/>
  <c r="Y26"/>
  <c r="X26"/>
  <c r="Z86"/>
  <c r="Y86"/>
  <c r="X86"/>
  <c r="Z149"/>
  <c r="Y149"/>
  <c r="X149"/>
  <c r="Z212"/>
  <c r="Y212"/>
  <c r="X212"/>
  <c r="X275"/>
  <c r="Z275"/>
  <c r="Y275"/>
  <c r="X334"/>
  <c r="Z334"/>
  <c r="Y334"/>
  <c r="Z397"/>
  <c r="Y397"/>
  <c r="X397"/>
  <c r="P507"/>
  <c r="AD507" s="1"/>
  <c r="Z507"/>
  <c r="Y507"/>
  <c r="X507"/>
  <c r="P42"/>
  <c r="AD42" s="1"/>
  <c r="Z42"/>
  <c r="Y42"/>
  <c r="X42"/>
  <c r="Z231"/>
  <c r="Y231"/>
  <c r="X231"/>
  <c r="P384"/>
  <c r="AD384" s="1"/>
  <c r="Y384"/>
  <c r="X384"/>
  <c r="Z384"/>
  <c r="P556"/>
  <c r="AD556" s="1"/>
  <c r="Y556"/>
  <c r="X556"/>
  <c r="Z556"/>
  <c r="Z243"/>
  <c r="Y243"/>
  <c r="X243"/>
  <c r="Y380"/>
  <c r="X380"/>
  <c r="Z380"/>
  <c r="Y536"/>
  <c r="X536"/>
  <c r="Z536"/>
  <c r="Y376"/>
  <c r="X376"/>
  <c r="Z376"/>
  <c r="Y595"/>
  <c r="X595"/>
  <c r="Z595"/>
  <c r="Y57"/>
  <c r="X57"/>
  <c r="Z57"/>
  <c r="Y119"/>
  <c r="X119"/>
  <c r="Z119"/>
  <c r="Y182"/>
  <c r="X182"/>
  <c r="Z182"/>
  <c r="Y246"/>
  <c r="X246"/>
  <c r="Z246"/>
  <c r="Z305"/>
  <c r="Y305"/>
  <c r="X305"/>
  <c r="X367"/>
  <c r="Z367"/>
  <c r="Y367"/>
  <c r="X430"/>
  <c r="Z430"/>
  <c r="Y430"/>
  <c r="X494"/>
  <c r="Z494"/>
  <c r="Y494"/>
  <c r="X555"/>
  <c r="Z555"/>
  <c r="Y555"/>
  <c r="X618"/>
  <c r="Z618"/>
  <c r="Y618"/>
  <c r="P44"/>
  <c r="AD44" s="1"/>
  <c r="X44"/>
  <c r="Z44"/>
  <c r="Y44"/>
  <c r="X106"/>
  <c r="Z106"/>
  <c r="Y106"/>
  <c r="X170"/>
  <c r="Z170"/>
  <c r="Y170"/>
  <c r="X233"/>
  <c r="Z233"/>
  <c r="Y233"/>
  <c r="Y292"/>
  <c r="Z292"/>
  <c r="X292"/>
  <c r="Z354"/>
  <c r="Y354"/>
  <c r="X354"/>
  <c r="Z418"/>
  <c r="Y418"/>
  <c r="X418"/>
  <c r="Z481"/>
  <c r="Y481"/>
  <c r="X481"/>
  <c r="Z542"/>
  <c r="Y542"/>
  <c r="X542"/>
  <c r="Z605"/>
  <c r="Y605"/>
  <c r="X605"/>
  <c r="Z36"/>
  <c r="Y36"/>
  <c r="X36"/>
  <c r="Z97"/>
  <c r="Y97"/>
  <c r="X97"/>
  <c r="Z161"/>
  <c r="Y161"/>
  <c r="X161"/>
  <c r="Z224"/>
  <c r="Y224"/>
  <c r="X224"/>
  <c r="Z345"/>
  <c r="Y345"/>
  <c r="X345"/>
  <c r="Z409"/>
  <c r="Y409"/>
  <c r="X409"/>
  <c r="Z472"/>
  <c r="Y472"/>
  <c r="X472"/>
  <c r="Z533"/>
  <c r="Y533"/>
  <c r="X533"/>
  <c r="Z596"/>
  <c r="Y596"/>
  <c r="X596"/>
  <c r="Z25"/>
  <c r="Y25"/>
  <c r="X25"/>
  <c r="Z85"/>
  <c r="Y85"/>
  <c r="X85"/>
  <c r="Z164"/>
  <c r="Y164"/>
  <c r="X164"/>
  <c r="Y412"/>
  <c r="X412"/>
  <c r="Z412"/>
  <c r="P392"/>
  <c r="AD392" s="1"/>
  <c r="Y392"/>
  <c r="X392"/>
  <c r="Z392"/>
  <c r="Y627"/>
  <c r="X627"/>
  <c r="Z627"/>
  <c r="Y53"/>
  <c r="X53"/>
  <c r="Z53"/>
  <c r="Y115"/>
  <c r="X115"/>
  <c r="Z115"/>
  <c r="Y178"/>
  <c r="X178"/>
  <c r="Z178"/>
  <c r="Y242"/>
  <c r="X242"/>
  <c r="Z242"/>
  <c r="Z301"/>
  <c r="Y301"/>
  <c r="X301"/>
  <c r="X363"/>
  <c r="Z363"/>
  <c r="Y363"/>
  <c r="X426"/>
  <c r="Z426"/>
  <c r="Y426"/>
  <c r="X490"/>
  <c r="Z490"/>
  <c r="Y490"/>
  <c r="X551"/>
  <c r="Z551"/>
  <c r="Y551"/>
  <c r="X614"/>
  <c r="Z614"/>
  <c r="Y614"/>
  <c r="X40"/>
  <c r="Z40"/>
  <c r="Y40"/>
  <c r="X102"/>
  <c r="Z102"/>
  <c r="Y102"/>
  <c r="X166"/>
  <c r="Z166"/>
  <c r="Y166"/>
  <c r="X229"/>
  <c r="Z229"/>
  <c r="Y229"/>
  <c r="Y288"/>
  <c r="Z288"/>
  <c r="X288"/>
  <c r="P350"/>
  <c r="AD350" s="1"/>
  <c r="Z350"/>
  <c r="Y350"/>
  <c r="X350"/>
  <c r="Z414"/>
  <c r="Y414"/>
  <c r="X414"/>
  <c r="Z477"/>
  <c r="Y477"/>
  <c r="X477"/>
  <c r="Z538"/>
  <c r="Y538"/>
  <c r="X538"/>
  <c r="Z601"/>
  <c r="Y601"/>
  <c r="X601"/>
  <c r="P157"/>
  <c r="AD157" s="1"/>
  <c r="Z157"/>
  <c r="Y157"/>
  <c r="X157"/>
  <c r="Z220"/>
  <c r="Y220"/>
  <c r="X220"/>
  <c r="X281"/>
  <c r="Z281"/>
  <c r="Y281"/>
  <c r="X341"/>
  <c r="Z341"/>
  <c r="Y341"/>
  <c r="Z405"/>
  <c r="Y405"/>
  <c r="X405"/>
  <c r="Z468"/>
  <c r="Y468"/>
  <c r="X468"/>
  <c r="Z530"/>
  <c r="Y530"/>
  <c r="X530"/>
  <c r="Z592"/>
  <c r="Y592"/>
  <c r="X592"/>
  <c r="Z21"/>
  <c r="Y21"/>
  <c r="X21"/>
  <c r="Z81"/>
  <c r="Y81"/>
  <c r="X81"/>
  <c r="P144"/>
  <c r="AD144" s="1"/>
  <c r="Z144"/>
  <c r="Y144"/>
  <c r="X144"/>
  <c r="Z207"/>
  <c r="Y207"/>
  <c r="X207"/>
  <c r="Y271"/>
  <c r="X271"/>
  <c r="Z271"/>
  <c r="Y548"/>
  <c r="X548"/>
  <c r="Z548"/>
  <c r="Y49"/>
  <c r="X49"/>
  <c r="Z49"/>
  <c r="Y111"/>
  <c r="X111"/>
  <c r="Z111"/>
  <c r="Y174"/>
  <c r="X174"/>
  <c r="Z174"/>
  <c r="Y238"/>
  <c r="X238"/>
  <c r="Z238"/>
  <c r="Z297"/>
  <c r="Y297"/>
  <c r="X297"/>
  <c r="X359"/>
  <c r="Z359"/>
  <c r="Y359"/>
  <c r="P486"/>
  <c r="AD486" s="1"/>
  <c r="X486"/>
  <c r="Z486"/>
  <c r="Y486"/>
  <c r="P547"/>
  <c r="AD547" s="1"/>
  <c r="X547"/>
  <c r="Z547"/>
  <c r="Y547"/>
  <c r="P610"/>
  <c r="AD610" s="1"/>
  <c r="X610"/>
  <c r="Z610"/>
  <c r="Y610"/>
  <c r="X37"/>
  <c r="Z37"/>
  <c r="Y37"/>
  <c r="X98"/>
  <c r="Z98"/>
  <c r="Y98"/>
  <c r="X162"/>
  <c r="Z162"/>
  <c r="Y162"/>
  <c r="X225"/>
  <c r="Z225"/>
  <c r="Y225"/>
  <c r="P285"/>
  <c r="AD285" s="1"/>
  <c r="Y285"/>
  <c r="X285"/>
  <c r="Z285"/>
  <c r="Z346"/>
  <c r="Y346"/>
  <c r="X346"/>
  <c r="Z410"/>
  <c r="Y410"/>
  <c r="X410"/>
  <c r="Z473"/>
  <c r="Y473"/>
  <c r="X473"/>
  <c r="Z534"/>
  <c r="Y534"/>
  <c r="X534"/>
  <c r="Z597"/>
  <c r="Y597"/>
  <c r="X597"/>
  <c r="Z30"/>
  <c r="Y30"/>
  <c r="X30"/>
  <c r="P90"/>
  <c r="AD90" s="1"/>
  <c r="Z90"/>
  <c r="Y90"/>
  <c r="X90"/>
  <c r="Z153"/>
  <c r="Y153"/>
  <c r="X153"/>
  <c r="P216"/>
  <c r="AD216" s="1"/>
  <c r="Z216"/>
  <c r="Y216"/>
  <c r="X216"/>
  <c r="X278"/>
  <c r="Y278"/>
  <c r="Z278"/>
  <c r="Z401"/>
  <c r="Y401"/>
  <c r="X401"/>
  <c r="P464"/>
  <c r="AD464" s="1"/>
  <c r="Z464"/>
  <c r="Y464"/>
  <c r="X464"/>
  <c r="Z526"/>
  <c r="Y526"/>
  <c r="X526"/>
  <c r="Z588"/>
  <c r="Y588"/>
  <c r="X588"/>
  <c r="Z17"/>
  <c r="Y17"/>
  <c r="X17"/>
  <c r="Z77"/>
  <c r="Y77"/>
  <c r="X77"/>
  <c r="Z140"/>
  <c r="Y140"/>
  <c r="X140"/>
  <c r="Z203"/>
  <c r="Y203"/>
  <c r="X203"/>
  <c r="Z267"/>
  <c r="Y267"/>
  <c r="X267"/>
  <c r="Z326"/>
  <c r="Y326"/>
  <c r="X326"/>
  <c r="Y388"/>
  <c r="X388"/>
  <c r="Z388"/>
  <c r="Y451"/>
  <c r="X451"/>
  <c r="Z451"/>
  <c r="P514"/>
  <c r="AD514" s="1"/>
  <c r="Y514"/>
  <c r="X514"/>
  <c r="Z514"/>
  <c r="Y575"/>
  <c r="X575"/>
  <c r="Z575"/>
  <c r="Z413"/>
  <c r="Y413"/>
  <c r="X413"/>
  <c r="P537"/>
  <c r="AD537" s="1"/>
  <c r="Z537"/>
  <c r="Y537"/>
  <c r="X537"/>
  <c r="Z13"/>
  <c r="Y13"/>
  <c r="X13"/>
  <c r="Z104"/>
  <c r="Y104"/>
  <c r="X104"/>
  <c r="Z199"/>
  <c r="Y199"/>
  <c r="X199"/>
  <c r="Z290"/>
  <c r="Y290"/>
  <c r="X290"/>
  <c r="Y400"/>
  <c r="X400"/>
  <c r="Z400"/>
  <c r="Y495"/>
  <c r="X495"/>
  <c r="Z495"/>
  <c r="Y603"/>
  <c r="X603"/>
  <c r="Z603"/>
  <c r="Z227"/>
  <c r="Y227"/>
  <c r="X227"/>
  <c r="Y396"/>
  <c r="X396"/>
  <c r="Z396"/>
  <c r="P552"/>
  <c r="AD552" s="1"/>
  <c r="Y552"/>
  <c r="X552"/>
  <c r="Z552"/>
  <c r="Y344"/>
  <c r="X344"/>
  <c r="Z344"/>
  <c r="Y563"/>
  <c r="X563"/>
  <c r="Z563"/>
  <c r="Y92"/>
  <c r="X92"/>
  <c r="Z92"/>
  <c r="Z339"/>
  <c r="X339"/>
  <c r="Y339"/>
  <c r="P528"/>
  <c r="AD528" s="1"/>
  <c r="X528"/>
  <c r="Z528"/>
  <c r="Y528"/>
  <c r="X590"/>
  <c r="Z590"/>
  <c r="Y590"/>
  <c r="P19"/>
  <c r="AD19" s="1"/>
  <c r="X19"/>
  <c r="Z19"/>
  <c r="Y19"/>
  <c r="X79"/>
  <c r="Z79"/>
  <c r="Y79"/>
  <c r="P142"/>
  <c r="AD142" s="1"/>
  <c r="X142"/>
  <c r="Z142"/>
  <c r="Y142"/>
  <c r="X205"/>
  <c r="Z205"/>
  <c r="Y205"/>
  <c r="Y269"/>
  <c r="Z269"/>
  <c r="X269"/>
  <c r="Y327"/>
  <c r="Z327"/>
  <c r="X327"/>
  <c r="P390"/>
  <c r="AD390" s="1"/>
  <c r="Z390"/>
  <c r="Y390"/>
  <c r="X390"/>
  <c r="Z453"/>
  <c r="Y453"/>
  <c r="X453"/>
  <c r="Z516"/>
  <c r="Y516"/>
  <c r="X516"/>
  <c r="Z577"/>
  <c r="Y577"/>
  <c r="X577"/>
  <c r="Z10"/>
  <c r="Y10"/>
  <c r="X10"/>
  <c r="P70"/>
  <c r="AD70" s="1"/>
  <c r="Z70"/>
  <c r="Y70"/>
  <c r="X70"/>
  <c r="Z133"/>
  <c r="Y133"/>
  <c r="X133"/>
  <c r="Z196"/>
  <c r="Y196"/>
  <c r="X196"/>
  <c r="X260"/>
  <c r="Z260"/>
  <c r="Y260"/>
  <c r="X319"/>
  <c r="Z319"/>
  <c r="Y319"/>
  <c r="P381"/>
  <c r="AD381" s="1"/>
  <c r="Z381"/>
  <c r="Y381"/>
  <c r="X381"/>
  <c r="Z476"/>
  <c r="Y476"/>
  <c r="X476"/>
  <c r="Z632"/>
  <c r="Y632"/>
  <c r="X632"/>
  <c r="Z183"/>
  <c r="Y183"/>
  <c r="X183"/>
  <c r="Y352"/>
  <c r="X352"/>
  <c r="Z352"/>
  <c r="Y510"/>
  <c r="X510"/>
  <c r="Z510"/>
  <c r="Z195"/>
  <c r="Y195"/>
  <c r="X195"/>
  <c r="P348"/>
  <c r="AD348" s="1"/>
  <c r="Y348"/>
  <c r="X348"/>
  <c r="Z348"/>
  <c r="P506"/>
  <c r="AD506" s="1"/>
  <c r="Y506"/>
  <c r="X506"/>
  <c r="Z506"/>
  <c r="Y298"/>
  <c r="X298"/>
  <c r="Z298"/>
  <c r="P532"/>
  <c r="AD532" s="1"/>
  <c r="Y532"/>
  <c r="X532"/>
  <c r="Z532"/>
  <c r="Y41"/>
  <c r="X41"/>
  <c r="Z41"/>
  <c r="Y103"/>
  <c r="X103"/>
  <c r="Z103"/>
  <c r="Y167"/>
  <c r="X167"/>
  <c r="Z167"/>
  <c r="Y230"/>
  <c r="X230"/>
  <c r="Z230"/>
  <c r="Z289"/>
  <c r="Y289"/>
  <c r="X289"/>
  <c r="X351"/>
  <c r="Z351"/>
  <c r="Y351"/>
  <c r="X415"/>
  <c r="Z415"/>
  <c r="Y415"/>
  <c r="X478"/>
  <c r="Z478"/>
  <c r="Y478"/>
  <c r="X539"/>
  <c r="Z539"/>
  <c r="Y539"/>
  <c r="X602"/>
  <c r="Z602"/>
  <c r="Y602"/>
  <c r="X91"/>
  <c r="Z91"/>
  <c r="Y91"/>
  <c r="X154"/>
  <c r="Z154"/>
  <c r="Y154"/>
  <c r="X217"/>
  <c r="Z217"/>
  <c r="Y217"/>
  <c r="Y279"/>
  <c r="Z279"/>
  <c r="X279"/>
  <c r="Y338"/>
  <c r="Z338"/>
  <c r="X338"/>
  <c r="Z402"/>
  <c r="Y402"/>
  <c r="X402"/>
  <c r="Z465"/>
  <c r="Y465"/>
  <c r="X465"/>
  <c r="Z527"/>
  <c r="Y527"/>
  <c r="X527"/>
  <c r="Z589"/>
  <c r="Y589"/>
  <c r="X589"/>
  <c r="Z22"/>
  <c r="Y22"/>
  <c r="X22"/>
  <c r="Z82"/>
  <c r="Y82"/>
  <c r="X82"/>
  <c r="P145"/>
  <c r="AD145" s="1"/>
  <c r="Z145"/>
  <c r="Y145"/>
  <c r="X145"/>
  <c r="Z208"/>
  <c r="Y208"/>
  <c r="X208"/>
  <c r="X272"/>
  <c r="Z272"/>
  <c r="Y272"/>
  <c r="X330"/>
  <c r="Z330"/>
  <c r="Y330"/>
  <c r="Z393"/>
  <c r="Y393"/>
  <c r="X393"/>
  <c r="P456"/>
  <c r="AD456" s="1"/>
  <c r="Z456"/>
  <c r="Y456"/>
  <c r="X456"/>
  <c r="Z518"/>
  <c r="Y518"/>
  <c r="X518"/>
  <c r="P580"/>
  <c r="AD580" s="1"/>
  <c r="Z580"/>
  <c r="Y580"/>
  <c r="X580"/>
  <c r="Z9"/>
  <c r="Y9"/>
  <c r="X9"/>
  <c r="P69"/>
  <c r="AD69" s="1"/>
  <c r="Z69"/>
  <c r="Y69"/>
  <c r="X69"/>
  <c r="Z132"/>
  <c r="Y132"/>
  <c r="X132"/>
  <c r="X333"/>
  <c r="Z333"/>
  <c r="Y333"/>
  <c r="Y329"/>
  <c r="X329"/>
  <c r="Z329"/>
  <c r="Y579"/>
  <c r="X579"/>
  <c r="Z579"/>
  <c r="Y99"/>
  <c r="X99"/>
  <c r="Z99"/>
  <c r="Y163"/>
  <c r="X163"/>
  <c r="Z163"/>
  <c r="P226"/>
  <c r="AD226" s="1"/>
  <c r="Y226"/>
  <c r="X226"/>
  <c r="Z226"/>
  <c r="P286"/>
  <c r="AD286" s="1"/>
  <c r="Z286"/>
  <c r="Y286"/>
  <c r="X286"/>
  <c r="X347"/>
  <c r="Z347"/>
  <c r="Y347"/>
  <c r="X411"/>
  <c r="Z411"/>
  <c r="Y411"/>
  <c r="X474"/>
  <c r="Z474"/>
  <c r="Y474"/>
  <c r="X535"/>
  <c r="Z535"/>
  <c r="Y535"/>
  <c r="X598"/>
  <c r="Z598"/>
  <c r="Y598"/>
  <c r="X27"/>
  <c r="Z27"/>
  <c r="Y27"/>
  <c r="X87"/>
  <c r="Z87"/>
  <c r="Y87"/>
  <c r="X150"/>
  <c r="Z150"/>
  <c r="Y150"/>
  <c r="X213"/>
  <c r="Z213"/>
  <c r="Y213"/>
  <c r="Y276"/>
  <c r="Z276"/>
  <c r="X276"/>
  <c r="P335"/>
  <c r="AD335" s="1"/>
  <c r="Y335"/>
  <c r="Z335"/>
  <c r="X335"/>
  <c r="P398"/>
  <c r="AD398" s="1"/>
  <c r="Z398"/>
  <c r="Y398"/>
  <c r="X398"/>
  <c r="P461"/>
  <c r="AD461" s="1"/>
  <c r="Z461"/>
  <c r="Y461"/>
  <c r="X461"/>
  <c r="Z523"/>
  <c r="Y523"/>
  <c r="X523"/>
  <c r="Z585"/>
  <c r="Y585"/>
  <c r="X585"/>
  <c r="Z18"/>
  <c r="Y18"/>
  <c r="X18"/>
  <c r="Z78"/>
  <c r="Y78"/>
  <c r="X78"/>
  <c r="P141"/>
  <c r="AD141" s="1"/>
  <c r="Z141"/>
  <c r="Y141"/>
  <c r="X141"/>
  <c r="Z204"/>
  <c r="Y204"/>
  <c r="X204"/>
  <c r="X268"/>
  <c r="Z268"/>
  <c r="Y268"/>
  <c r="Z389"/>
  <c r="Y389"/>
  <c r="X389"/>
  <c r="Z452"/>
  <c r="Y452"/>
  <c r="X452"/>
  <c r="Z515"/>
  <c r="Y515"/>
  <c r="X515"/>
  <c r="P576"/>
  <c r="AD576" s="1"/>
  <c r="Z576"/>
  <c r="Y576"/>
  <c r="X576"/>
  <c r="Z5"/>
  <c r="Y5"/>
  <c r="X5"/>
  <c r="P65"/>
  <c r="AD65" s="1"/>
  <c r="Z65"/>
  <c r="Y65"/>
  <c r="X65"/>
  <c r="Z128"/>
  <c r="Y128"/>
  <c r="X128"/>
  <c r="Z191"/>
  <c r="Y191"/>
  <c r="X191"/>
  <c r="Y255"/>
  <c r="X255"/>
  <c r="Z255"/>
  <c r="Y439"/>
  <c r="X439"/>
  <c r="Z439"/>
  <c r="Y34"/>
  <c r="X34"/>
  <c r="Z34"/>
  <c r="Y95"/>
  <c r="X95"/>
  <c r="Z95"/>
  <c r="Y159"/>
  <c r="X159"/>
  <c r="Z159"/>
  <c r="Y222"/>
  <c r="X222"/>
  <c r="Z222"/>
  <c r="Z283"/>
  <c r="Y283"/>
  <c r="X283"/>
  <c r="Z343"/>
  <c r="Y343"/>
  <c r="X343"/>
  <c r="X407"/>
  <c r="Z407"/>
  <c r="Y407"/>
  <c r="X470"/>
  <c r="Z470"/>
  <c r="Y470"/>
  <c r="X531"/>
  <c r="Z531"/>
  <c r="Y531"/>
  <c r="X594"/>
  <c r="Z594"/>
  <c r="Y594"/>
  <c r="X23"/>
  <c r="Z23"/>
  <c r="Y23"/>
  <c r="X83"/>
  <c r="Z83"/>
  <c r="Y83"/>
  <c r="P146"/>
  <c r="AD146" s="1"/>
  <c r="X146"/>
  <c r="Z146"/>
  <c r="Y146"/>
  <c r="X209"/>
  <c r="Z209"/>
  <c r="Y209"/>
  <c r="Y331"/>
  <c r="X331"/>
  <c r="Z331"/>
  <c r="Z394"/>
  <c r="Y394"/>
  <c r="X394"/>
  <c r="Z457"/>
  <c r="Y457"/>
  <c r="X457"/>
  <c r="Z519"/>
  <c r="Y519"/>
  <c r="X519"/>
  <c r="Z581"/>
  <c r="Y581"/>
  <c r="X581"/>
  <c r="Z14"/>
  <c r="Y14"/>
  <c r="X14"/>
  <c r="P74"/>
  <c r="AD74" s="1"/>
  <c r="Z74"/>
  <c r="Y74"/>
  <c r="X74"/>
  <c r="P137"/>
  <c r="AD137" s="1"/>
  <c r="Z137"/>
  <c r="Y137"/>
  <c r="X137"/>
  <c r="Z200"/>
  <c r="Y200"/>
  <c r="X200"/>
  <c r="X264"/>
  <c r="Y264"/>
  <c r="Z264"/>
  <c r="X323"/>
  <c r="Y323"/>
  <c r="Z323"/>
  <c r="P385"/>
  <c r="AD385" s="1"/>
  <c r="Z385"/>
  <c r="Y385"/>
  <c r="X385"/>
  <c r="Z448"/>
  <c r="Y448"/>
  <c r="X448"/>
  <c r="Z511"/>
  <c r="Y511"/>
  <c r="X511"/>
  <c r="Z572"/>
  <c r="Y572"/>
  <c r="X572"/>
  <c r="Z61"/>
  <c r="Y61"/>
  <c r="X61"/>
  <c r="Z124"/>
  <c r="Y124"/>
  <c r="X124"/>
  <c r="Z187"/>
  <c r="Y187"/>
  <c r="X187"/>
  <c r="Z251"/>
  <c r="Y251"/>
  <c r="X251"/>
  <c r="Z310"/>
  <c r="Y310"/>
  <c r="X310"/>
  <c r="Y372"/>
  <c r="X372"/>
  <c r="Z372"/>
  <c r="P435"/>
  <c r="AD435" s="1"/>
  <c r="Y435"/>
  <c r="X435"/>
  <c r="Z435"/>
  <c r="P498"/>
  <c r="AD498" s="1"/>
  <c r="Y498"/>
  <c r="X498"/>
  <c r="Z498"/>
  <c r="Y559"/>
  <c r="X559"/>
  <c r="Z559"/>
  <c r="Y623"/>
  <c r="X623"/>
  <c r="Z623"/>
  <c r="Z522"/>
  <c r="Y522"/>
  <c r="X522"/>
  <c r="Z616"/>
  <c r="Y616"/>
  <c r="X616"/>
  <c r="Z73"/>
  <c r="Y73"/>
  <c r="X73"/>
  <c r="P168"/>
  <c r="AD168" s="1"/>
  <c r="Z168"/>
  <c r="Y168"/>
  <c r="X168"/>
  <c r="Z263"/>
  <c r="Y263"/>
  <c r="X263"/>
  <c r="Y368"/>
  <c r="X368"/>
  <c r="Z368"/>
  <c r="Y479"/>
  <c r="X479"/>
  <c r="Z479"/>
  <c r="Y571"/>
  <c r="X571"/>
  <c r="Z571"/>
  <c r="Z179"/>
  <c r="Y179"/>
  <c r="X179"/>
  <c r="P364"/>
  <c r="AD364" s="1"/>
  <c r="Y364"/>
  <c r="X364"/>
  <c r="Z364"/>
  <c r="Y521"/>
  <c r="X521"/>
  <c r="Z521"/>
  <c r="Y284"/>
  <c r="X284"/>
  <c r="Z284"/>
  <c r="Y517"/>
  <c r="X517"/>
  <c r="Z517"/>
  <c r="P123"/>
  <c r="AD123" s="1"/>
  <c r="Y123"/>
  <c r="X123"/>
  <c r="Z123"/>
  <c r="Y186"/>
  <c r="X186"/>
  <c r="Z186"/>
  <c r="P107"/>
  <c r="AD107" s="1"/>
  <c r="Y107"/>
  <c r="X107"/>
  <c r="Z107"/>
  <c r="Y31"/>
  <c r="X31"/>
  <c r="Z31"/>
  <c r="P155"/>
  <c r="AD155" s="1"/>
  <c r="Y155"/>
  <c r="X155"/>
  <c r="Z155"/>
  <c r="Y218"/>
  <c r="X218"/>
  <c r="Z218"/>
  <c r="X403"/>
  <c r="Z403"/>
  <c r="Y403"/>
  <c r="X466"/>
  <c r="Z466"/>
  <c r="Y466"/>
  <c r="Y16"/>
  <c r="X16"/>
  <c r="Z16"/>
  <c r="Y76"/>
  <c r="X76"/>
  <c r="Z76"/>
  <c r="Y139"/>
  <c r="X139"/>
  <c r="Z139"/>
  <c r="Y202"/>
  <c r="X202"/>
  <c r="Z202"/>
  <c r="Z266"/>
  <c r="X266"/>
  <c r="Y266"/>
  <c r="Z325"/>
  <c r="X325"/>
  <c r="Y325"/>
  <c r="X387"/>
  <c r="Z387"/>
  <c r="Y387"/>
  <c r="X450"/>
  <c r="Z450"/>
  <c r="Y450"/>
  <c r="X513"/>
  <c r="Z513"/>
  <c r="Y513"/>
  <c r="X574"/>
  <c r="Z574"/>
  <c r="Y574"/>
  <c r="X3"/>
  <c r="Z3"/>
  <c r="Y3"/>
  <c r="X63"/>
  <c r="Z63"/>
  <c r="Y63"/>
  <c r="P126"/>
  <c r="AD126" s="1"/>
  <c r="X126"/>
  <c r="Z126"/>
  <c r="Y126"/>
  <c r="X189"/>
  <c r="Z189"/>
  <c r="Y189"/>
  <c r="P253"/>
  <c r="AD253" s="1"/>
  <c r="Y253"/>
  <c r="Z253"/>
  <c r="X253"/>
  <c r="Y312"/>
  <c r="Z312"/>
  <c r="X312"/>
  <c r="Z374"/>
  <c r="Y374"/>
  <c r="X374"/>
  <c r="P437"/>
  <c r="AD437" s="1"/>
  <c r="Z437"/>
  <c r="Y437"/>
  <c r="X437"/>
  <c r="P500"/>
  <c r="AD500" s="1"/>
  <c r="Z500"/>
  <c r="Y500"/>
  <c r="X500"/>
  <c r="P561"/>
  <c r="AD561" s="1"/>
  <c r="Z561"/>
  <c r="Y561"/>
  <c r="X561"/>
  <c r="P625"/>
  <c r="AD625" s="1"/>
  <c r="Z625"/>
  <c r="Y625"/>
  <c r="X625"/>
  <c r="P55"/>
  <c r="AD55" s="1"/>
  <c r="Z55"/>
  <c r="Y55"/>
  <c r="X55"/>
  <c r="Z117"/>
  <c r="Y117"/>
  <c r="X117"/>
  <c r="P180"/>
  <c r="AD180" s="1"/>
  <c r="Z180"/>
  <c r="Y180"/>
  <c r="X180"/>
  <c r="Z244"/>
  <c r="Y244"/>
  <c r="X244"/>
  <c r="X303"/>
  <c r="Z303"/>
  <c r="Y303"/>
  <c r="P365"/>
  <c r="AD365" s="1"/>
  <c r="Z365"/>
  <c r="Y365"/>
  <c r="X365"/>
  <c r="Z444"/>
  <c r="Y444"/>
  <c r="X444"/>
  <c r="P600"/>
  <c r="AD600" s="1"/>
  <c r="Z600"/>
  <c r="Y600"/>
  <c r="X600"/>
  <c r="Z136"/>
  <c r="Y136"/>
  <c r="X136"/>
  <c r="Z306"/>
  <c r="Y306"/>
  <c r="X306"/>
  <c r="Y463"/>
  <c r="X463"/>
  <c r="Z463"/>
  <c r="P635"/>
  <c r="AD635" s="1"/>
  <c r="Y635"/>
  <c r="X635"/>
  <c r="Z635"/>
  <c r="X318"/>
  <c r="Z318"/>
  <c r="Y318"/>
  <c r="Y459"/>
  <c r="X459"/>
  <c r="Z459"/>
  <c r="Y631"/>
  <c r="X631"/>
  <c r="Z631"/>
  <c r="Y487"/>
  <c r="X487"/>
  <c r="Z487"/>
  <c r="Y28"/>
  <c r="X28"/>
  <c r="Z28"/>
  <c r="Y88"/>
  <c r="X88"/>
  <c r="Z88"/>
  <c r="Y151"/>
  <c r="X151"/>
  <c r="Z151"/>
  <c r="P214"/>
  <c r="AD214" s="1"/>
  <c r="Y214"/>
  <c r="X214"/>
  <c r="Z214"/>
  <c r="P336"/>
  <c r="AD336" s="1"/>
  <c r="Z336"/>
  <c r="Y336"/>
  <c r="X336"/>
  <c r="P399"/>
  <c r="AD399" s="1"/>
  <c r="X399"/>
  <c r="Z399"/>
  <c r="Y399"/>
  <c r="X462"/>
  <c r="Z462"/>
  <c r="Y462"/>
  <c r="X524"/>
  <c r="Z524"/>
  <c r="Y524"/>
  <c r="X586"/>
  <c r="Z586"/>
  <c r="Y586"/>
  <c r="X15"/>
  <c r="Z15"/>
  <c r="Y15"/>
  <c r="X75"/>
  <c r="Z75"/>
  <c r="Y75"/>
  <c r="X138"/>
  <c r="Z138"/>
  <c r="Y138"/>
  <c r="X201"/>
  <c r="Z201"/>
  <c r="Y201"/>
  <c r="P265"/>
  <c r="AD265" s="1"/>
  <c r="Y265"/>
  <c r="Z265"/>
  <c r="X265"/>
  <c r="Y324"/>
  <c r="Z324"/>
  <c r="X324"/>
  <c r="P386"/>
  <c r="AD386" s="1"/>
  <c r="Z386"/>
  <c r="Y386"/>
  <c r="X386"/>
  <c r="Z449"/>
  <c r="Y449"/>
  <c r="X449"/>
  <c r="Z512"/>
  <c r="Y512"/>
  <c r="X512"/>
  <c r="Z573"/>
  <c r="Y573"/>
  <c r="X573"/>
  <c r="Z6"/>
  <c r="Y6"/>
  <c r="X6"/>
  <c r="P66"/>
  <c r="AD66" s="1"/>
  <c r="Z66"/>
  <c r="Y66"/>
  <c r="X66"/>
  <c r="Z129"/>
  <c r="Y129"/>
  <c r="X129"/>
  <c r="Z192"/>
  <c r="Y192"/>
  <c r="X192"/>
  <c r="P256"/>
  <c r="AD256" s="1"/>
  <c r="X256"/>
  <c r="Z256"/>
  <c r="Y256"/>
  <c r="X315"/>
  <c r="Z315"/>
  <c r="Y315"/>
  <c r="Z377"/>
  <c r="Y377"/>
  <c r="X377"/>
  <c r="Z440"/>
  <c r="Y440"/>
  <c r="X440"/>
  <c r="P503"/>
  <c r="AD503" s="1"/>
  <c r="Z503"/>
  <c r="Y503"/>
  <c r="X503"/>
  <c r="Z564"/>
  <c r="Y564"/>
  <c r="X564"/>
  <c r="Z628"/>
  <c r="Y628"/>
  <c r="X628"/>
  <c r="P54"/>
  <c r="AD54" s="1"/>
  <c r="Z54"/>
  <c r="Y54"/>
  <c r="X54"/>
  <c r="Z116"/>
  <c r="Y116"/>
  <c r="X116"/>
  <c r="X274"/>
  <c r="Z274"/>
  <c r="Y274"/>
  <c r="Y567"/>
  <c r="X567"/>
  <c r="Z567"/>
  <c r="Y502"/>
  <c r="X502"/>
  <c r="Z502"/>
  <c r="Y24"/>
  <c r="X24"/>
  <c r="Z24"/>
  <c r="P84"/>
  <c r="AD84" s="1"/>
  <c r="Y84"/>
  <c r="X84"/>
  <c r="Z84"/>
  <c r="Y147"/>
  <c r="X147"/>
  <c r="Z147"/>
  <c r="Y210"/>
  <c r="X210"/>
  <c r="Z210"/>
  <c r="Z273"/>
  <c r="Y273"/>
  <c r="X273"/>
  <c r="Z332"/>
  <c r="Y332"/>
  <c r="X332"/>
  <c r="X395"/>
  <c r="Z395"/>
  <c r="Y395"/>
  <c r="X458"/>
  <c r="Z458"/>
  <c r="Y458"/>
  <c r="X520"/>
  <c r="Z520"/>
  <c r="Y520"/>
  <c r="X582"/>
  <c r="Z582"/>
  <c r="Y582"/>
  <c r="X11"/>
  <c r="Z11"/>
  <c r="Y11"/>
  <c r="X71"/>
  <c r="Z71"/>
  <c r="Y71"/>
  <c r="X134"/>
  <c r="Z134"/>
  <c r="Y134"/>
  <c r="X197"/>
  <c r="Z197"/>
  <c r="Y197"/>
  <c r="Y261"/>
  <c r="Z261"/>
  <c r="X261"/>
  <c r="Y320"/>
  <c r="Z320"/>
  <c r="X320"/>
  <c r="P382"/>
  <c r="AD382" s="1"/>
  <c r="Z382"/>
  <c r="Y382"/>
  <c r="X382"/>
  <c r="P445"/>
  <c r="AD445" s="1"/>
  <c r="Z445"/>
  <c r="Y445"/>
  <c r="X445"/>
  <c r="Z508"/>
  <c r="Y508"/>
  <c r="X508"/>
  <c r="Z569"/>
  <c r="Y569"/>
  <c r="X569"/>
  <c r="Z633"/>
  <c r="Y633"/>
  <c r="X633"/>
  <c r="Z62"/>
  <c r="Y62"/>
  <c r="X62"/>
  <c r="Z125"/>
  <c r="Y125"/>
  <c r="X125"/>
  <c r="Z188"/>
  <c r="Y188"/>
  <c r="X188"/>
  <c r="P252"/>
  <c r="AD252" s="1"/>
  <c r="X252"/>
  <c r="Z252"/>
  <c r="Y252"/>
  <c r="X311"/>
  <c r="Z311"/>
  <c r="Y311"/>
  <c r="Z373"/>
  <c r="Y373"/>
  <c r="X373"/>
  <c r="Z436"/>
  <c r="Y436"/>
  <c r="X436"/>
  <c r="P499"/>
  <c r="AD499" s="1"/>
  <c r="Z499"/>
  <c r="Y499"/>
  <c r="X499"/>
  <c r="Z560"/>
  <c r="Y560"/>
  <c r="X560"/>
  <c r="P624"/>
  <c r="AD624" s="1"/>
  <c r="Z624"/>
  <c r="Y624"/>
  <c r="X624"/>
  <c r="Z50"/>
  <c r="Y50"/>
  <c r="X50"/>
  <c r="Z112"/>
  <c r="Y112"/>
  <c r="X112"/>
  <c r="Z175"/>
  <c r="Y175"/>
  <c r="X175"/>
  <c r="Z239"/>
  <c r="Y239"/>
  <c r="X239"/>
  <c r="Y360"/>
  <c r="X360"/>
  <c r="Z360"/>
  <c r="Y20"/>
  <c r="X20"/>
  <c r="Z20"/>
  <c r="Y80"/>
  <c r="X80"/>
  <c r="Z80"/>
  <c r="P143"/>
  <c r="AD143" s="1"/>
  <c r="Y143"/>
  <c r="X143"/>
  <c r="Z143"/>
  <c r="Y206"/>
  <c r="X206"/>
  <c r="Z206"/>
  <c r="P270"/>
  <c r="AD270" s="1"/>
  <c r="Z270"/>
  <c r="Y270"/>
  <c r="X270"/>
  <c r="Z328"/>
  <c r="Y328"/>
  <c r="X328"/>
  <c r="X391"/>
  <c r="Z391"/>
  <c r="Y391"/>
  <c r="X454"/>
  <c r="Z454"/>
  <c r="Y454"/>
  <c r="X578"/>
  <c r="Z578"/>
  <c r="Y578"/>
  <c r="X7"/>
  <c r="Z7"/>
  <c r="Y7"/>
  <c r="P67"/>
  <c r="AD67" s="1"/>
  <c r="X67"/>
  <c r="Z67"/>
  <c r="Y67"/>
  <c r="X130"/>
  <c r="Z130"/>
  <c r="Y130"/>
  <c r="X193"/>
  <c r="Z193"/>
  <c r="Y193"/>
  <c r="Y257"/>
  <c r="X257"/>
  <c r="Z257"/>
  <c r="Y316"/>
  <c r="X316"/>
  <c r="Z316"/>
  <c r="Z378"/>
  <c r="Y378"/>
  <c r="X378"/>
  <c r="P441"/>
  <c r="AD441" s="1"/>
  <c r="Z441"/>
  <c r="Y441"/>
  <c r="X441"/>
  <c r="Z504"/>
  <c r="Y504"/>
  <c r="X504"/>
  <c r="Z565"/>
  <c r="Y565"/>
  <c r="X565"/>
  <c r="Z629"/>
  <c r="Y629"/>
  <c r="X629"/>
  <c r="Z59"/>
  <c r="Y59"/>
  <c r="X59"/>
  <c r="Z121"/>
  <c r="Y121"/>
  <c r="X121"/>
  <c r="Z184"/>
  <c r="Y184"/>
  <c r="X184"/>
  <c r="Z248"/>
  <c r="Y248"/>
  <c r="X248"/>
  <c r="X307"/>
  <c r="Y307"/>
  <c r="Z307"/>
  <c r="Z369"/>
  <c r="Y369"/>
  <c r="X369"/>
  <c r="Z432"/>
  <c r="Y432"/>
  <c r="X432"/>
  <c r="Z496"/>
  <c r="Y496"/>
  <c r="X496"/>
  <c r="P557"/>
  <c r="AD557" s="1"/>
  <c r="Z557"/>
  <c r="Y557"/>
  <c r="X557"/>
  <c r="Z620"/>
  <c r="Y620"/>
  <c r="X620"/>
  <c r="Z46"/>
  <c r="Y46"/>
  <c r="X46"/>
  <c r="Z108"/>
  <c r="Y108"/>
  <c r="X108"/>
  <c r="Z235"/>
  <c r="Y235"/>
  <c r="X235"/>
  <c r="P294"/>
  <c r="AD294" s="1"/>
  <c r="Z294"/>
  <c r="Y294"/>
  <c r="X294"/>
  <c r="Y356"/>
  <c r="X356"/>
  <c r="Z356"/>
  <c r="Y420"/>
  <c r="X420"/>
  <c r="Z420"/>
  <c r="Y483"/>
  <c r="X483"/>
  <c r="Z483"/>
  <c r="Y544"/>
  <c r="X544"/>
  <c r="Z544"/>
  <c r="Y607"/>
  <c r="X607"/>
  <c r="Z607"/>
  <c r="Z492"/>
  <c r="Y492"/>
  <c r="X492"/>
  <c r="Z584"/>
  <c r="Y584"/>
  <c r="X584"/>
  <c r="Z58"/>
  <c r="Y58"/>
  <c r="X58"/>
  <c r="Z152"/>
  <c r="Y152"/>
  <c r="X152"/>
  <c r="Z247"/>
  <c r="Y247"/>
  <c r="X247"/>
  <c r="P337"/>
  <c r="AD337" s="1"/>
  <c r="Z337"/>
  <c r="Y337"/>
  <c r="X337"/>
  <c r="Y447"/>
  <c r="X447"/>
  <c r="Z447"/>
  <c r="P540"/>
  <c r="AD540" s="1"/>
  <c r="Y540"/>
  <c r="X540"/>
  <c r="Z540"/>
  <c r="Z148"/>
  <c r="Y148"/>
  <c r="X148"/>
  <c r="X302"/>
  <c r="Z302"/>
  <c r="Y302"/>
  <c r="Y475"/>
  <c r="X475"/>
  <c r="Z475"/>
  <c r="Y615"/>
  <c r="X615"/>
  <c r="Z615"/>
  <c r="Y471"/>
  <c r="X471"/>
  <c r="Z471"/>
  <c r="P434"/>
  <c r="AD434" s="1"/>
  <c r="P237"/>
  <c r="AD237" s="1"/>
  <c r="P165"/>
  <c r="AD165" s="1"/>
  <c r="P428"/>
  <c r="AD428" s="1"/>
  <c r="P277"/>
  <c r="AD277" s="1"/>
  <c r="P599"/>
  <c r="AD599" s="1"/>
  <c r="P72"/>
  <c r="AD72" s="1"/>
  <c r="P634"/>
  <c r="AD634" s="1"/>
  <c r="P185"/>
  <c r="AD185" s="1"/>
  <c r="P308"/>
  <c r="AD308" s="1"/>
  <c r="P433"/>
  <c r="AD433" s="1"/>
  <c r="P621"/>
  <c r="AD621" s="1"/>
  <c r="P176"/>
  <c r="AD176" s="1"/>
  <c r="P361"/>
  <c r="AD361" s="1"/>
  <c r="P549"/>
  <c r="AD549" s="1"/>
  <c r="P38"/>
  <c r="AD38" s="1"/>
  <c r="P211"/>
  <c r="AD211" s="1"/>
  <c r="P455"/>
  <c r="AD455" s="1"/>
  <c r="P8"/>
  <c r="AD8" s="1"/>
  <c r="P258"/>
  <c r="AD258" s="1"/>
  <c r="P56"/>
  <c r="AD56" s="1"/>
  <c r="P366"/>
  <c r="AD366" s="1"/>
  <c r="P4"/>
  <c r="AD4" s="1"/>
  <c r="P64"/>
  <c r="AD64" s="1"/>
  <c r="P190"/>
  <c r="AD190" s="1"/>
  <c r="P375"/>
  <c r="AD375" s="1"/>
  <c r="P501"/>
  <c r="AD501" s="1"/>
  <c r="P177"/>
  <c r="AD177" s="1"/>
  <c r="P241"/>
  <c r="AD241" s="1"/>
  <c r="P300"/>
  <c r="AD300" s="1"/>
  <c r="P613"/>
  <c r="AD613" s="1"/>
  <c r="P353"/>
  <c r="AD353" s="1"/>
  <c r="P480"/>
  <c r="AD480" s="1"/>
  <c r="P156"/>
  <c r="AD156" s="1"/>
  <c r="P171"/>
  <c r="AD171" s="1"/>
  <c r="P293"/>
  <c r="AD293" s="1"/>
  <c r="P355"/>
  <c r="AD355" s="1"/>
  <c r="P419"/>
  <c r="AD419" s="1"/>
  <c r="P482"/>
  <c r="AD482" s="1"/>
  <c r="P543"/>
  <c r="AD543" s="1"/>
  <c r="P606"/>
  <c r="AD606" s="1"/>
  <c r="P33"/>
  <c r="AD33" s="1"/>
  <c r="P94"/>
  <c r="AD94" s="1"/>
  <c r="P282"/>
  <c r="AD282" s="1"/>
  <c r="P342"/>
  <c r="AD342" s="1"/>
  <c r="P406"/>
  <c r="AD406" s="1"/>
  <c r="P469"/>
  <c r="AD469" s="1"/>
  <c r="P593"/>
  <c r="AD593" s="1"/>
  <c r="P26"/>
  <c r="AD26" s="1"/>
  <c r="P86"/>
  <c r="AD86" s="1"/>
  <c r="P149"/>
  <c r="AD149" s="1"/>
  <c r="P212"/>
  <c r="AD212" s="1"/>
  <c r="P275"/>
  <c r="AD275" s="1"/>
  <c r="P334"/>
  <c r="AD334" s="1"/>
  <c r="P397"/>
  <c r="AD397" s="1"/>
  <c r="P231"/>
  <c r="AD231" s="1"/>
  <c r="P243"/>
  <c r="AD243" s="1"/>
  <c r="P380"/>
  <c r="AD380" s="1"/>
  <c r="P536"/>
  <c r="AD536" s="1"/>
  <c r="P376"/>
  <c r="AD376" s="1"/>
  <c r="P595"/>
  <c r="AD595" s="1"/>
  <c r="P57"/>
  <c r="AD57" s="1"/>
  <c r="P119"/>
  <c r="AD119" s="1"/>
  <c r="P182"/>
  <c r="AD182" s="1"/>
  <c r="P246"/>
  <c r="AD246" s="1"/>
  <c r="P305"/>
  <c r="AD305" s="1"/>
  <c r="P367"/>
  <c r="AD367" s="1"/>
  <c r="P430"/>
  <c r="AD430" s="1"/>
  <c r="P494"/>
  <c r="AD494" s="1"/>
  <c r="P555"/>
  <c r="AD555" s="1"/>
  <c r="P618"/>
  <c r="AD618" s="1"/>
  <c r="P106"/>
  <c r="AD106" s="1"/>
  <c r="P170"/>
  <c r="AD170" s="1"/>
  <c r="P233"/>
  <c r="AD233" s="1"/>
  <c r="P292"/>
  <c r="AD292" s="1"/>
  <c r="P354"/>
  <c r="AD354" s="1"/>
  <c r="P418"/>
  <c r="AD418" s="1"/>
  <c r="P481"/>
  <c r="AD481" s="1"/>
  <c r="P542"/>
  <c r="AD542" s="1"/>
  <c r="P605"/>
  <c r="AD605" s="1"/>
  <c r="P36"/>
  <c r="AD36" s="1"/>
  <c r="P97"/>
  <c r="AD97" s="1"/>
  <c r="P161"/>
  <c r="AD161" s="1"/>
  <c r="P224"/>
  <c r="AD224" s="1"/>
  <c r="P345"/>
  <c r="AD345" s="1"/>
  <c r="P409"/>
  <c r="AD409" s="1"/>
  <c r="P472"/>
  <c r="AD472" s="1"/>
  <c r="P533"/>
  <c r="AD533" s="1"/>
  <c r="P596"/>
  <c r="AD596" s="1"/>
  <c r="P25"/>
  <c r="AD25" s="1"/>
  <c r="P85"/>
  <c r="AD85" s="1"/>
  <c r="P164"/>
  <c r="AD164" s="1"/>
  <c r="P412"/>
  <c r="AD412" s="1"/>
  <c r="P627"/>
  <c r="AD627" s="1"/>
  <c r="P53"/>
  <c r="AD53" s="1"/>
  <c r="P115"/>
  <c r="AD115" s="1"/>
  <c r="P178"/>
  <c r="AD178" s="1"/>
  <c r="P242"/>
  <c r="AD242" s="1"/>
  <c r="P301"/>
  <c r="AD301" s="1"/>
  <c r="P363"/>
  <c r="AD363" s="1"/>
  <c r="P426"/>
  <c r="AD426" s="1"/>
  <c r="P490"/>
  <c r="AD490" s="1"/>
  <c r="P551"/>
  <c r="AD551" s="1"/>
  <c r="P614"/>
  <c r="AD614" s="1"/>
  <c r="P40"/>
  <c r="AD40" s="1"/>
  <c r="P102"/>
  <c r="AD102" s="1"/>
  <c r="P166"/>
  <c r="AD166" s="1"/>
  <c r="P229"/>
  <c r="AD229" s="1"/>
  <c r="P288"/>
  <c r="AD288" s="1"/>
  <c r="P414"/>
  <c r="AD414" s="1"/>
  <c r="P477"/>
  <c r="AD477" s="1"/>
  <c r="P538"/>
  <c r="AD538" s="1"/>
  <c r="P601"/>
  <c r="AD601" s="1"/>
  <c r="P220"/>
  <c r="AD220" s="1"/>
  <c r="P281"/>
  <c r="AD281" s="1"/>
  <c r="P341"/>
  <c r="AD341" s="1"/>
  <c r="P405"/>
  <c r="AD405" s="1"/>
  <c r="P468"/>
  <c r="AD468" s="1"/>
  <c r="P530"/>
  <c r="AD530" s="1"/>
  <c r="P592"/>
  <c r="AD592" s="1"/>
  <c r="P21"/>
  <c r="AD21" s="1"/>
  <c r="P81"/>
  <c r="AD81" s="1"/>
  <c r="P207"/>
  <c r="AD207" s="1"/>
  <c r="P271"/>
  <c r="AD271" s="1"/>
  <c r="P548"/>
  <c r="AD548" s="1"/>
  <c r="P49"/>
  <c r="AD49" s="1"/>
  <c r="P111"/>
  <c r="AD111" s="1"/>
  <c r="P174"/>
  <c r="AD174" s="1"/>
  <c r="P238"/>
  <c r="AD238" s="1"/>
  <c r="P297"/>
  <c r="AD297" s="1"/>
  <c r="P359"/>
  <c r="AD359" s="1"/>
  <c r="P37"/>
  <c r="AD37" s="1"/>
  <c r="P98"/>
  <c r="AD98" s="1"/>
  <c r="P162"/>
  <c r="AD162" s="1"/>
  <c r="P225"/>
  <c r="AD225" s="1"/>
  <c r="P346"/>
  <c r="AD346" s="1"/>
  <c r="P410"/>
  <c r="AD410" s="1"/>
  <c r="P473"/>
  <c r="AD473" s="1"/>
  <c r="P534"/>
  <c r="AD534" s="1"/>
  <c r="P597"/>
  <c r="AD597" s="1"/>
  <c r="P30"/>
  <c r="AD30" s="1"/>
  <c r="P153"/>
  <c r="AD153" s="1"/>
  <c r="P278"/>
  <c r="AD278" s="1"/>
  <c r="P401"/>
  <c r="AD401" s="1"/>
  <c r="P526"/>
  <c r="AD526" s="1"/>
  <c r="P588"/>
  <c r="AD588" s="1"/>
  <c r="P17"/>
  <c r="AD17" s="1"/>
  <c r="P77"/>
  <c r="AD77" s="1"/>
  <c r="P140"/>
  <c r="AD140" s="1"/>
  <c r="P203"/>
  <c r="AD203" s="1"/>
  <c r="P267"/>
  <c r="AD267" s="1"/>
  <c r="P326"/>
  <c r="AD326" s="1"/>
  <c r="P388"/>
  <c r="AD388" s="1"/>
  <c r="P451"/>
  <c r="AD451" s="1"/>
  <c r="P575"/>
  <c r="AD575" s="1"/>
  <c r="P413"/>
  <c r="AD413" s="1"/>
  <c r="P13"/>
  <c r="AD13" s="1"/>
  <c r="P104"/>
  <c r="AD104" s="1"/>
  <c r="P199"/>
  <c r="AD199" s="1"/>
  <c r="P290"/>
  <c r="AD290" s="1"/>
  <c r="P400"/>
  <c r="AD400" s="1"/>
  <c r="P495"/>
  <c r="AD495" s="1"/>
  <c r="P603"/>
  <c r="AD603" s="1"/>
  <c r="P227"/>
  <c r="AD227" s="1"/>
  <c r="P396"/>
  <c r="AD396" s="1"/>
  <c r="P344"/>
  <c r="AD344" s="1"/>
  <c r="P563"/>
  <c r="AD563" s="1"/>
  <c r="P186"/>
  <c r="AD186" s="1"/>
  <c r="P309"/>
  <c r="AD309" s="1"/>
  <c r="P371"/>
  <c r="AD371" s="1"/>
  <c r="P497"/>
  <c r="AD497" s="1"/>
  <c r="P48"/>
  <c r="AD48" s="1"/>
  <c r="P173"/>
  <c r="AD173" s="1"/>
  <c r="P296"/>
  <c r="AD296" s="1"/>
  <c r="P422"/>
  <c r="AD422" s="1"/>
  <c r="P485"/>
  <c r="AD485" s="1"/>
  <c r="P39"/>
  <c r="AD39" s="1"/>
  <c r="P101"/>
  <c r="AD101" s="1"/>
  <c r="P228"/>
  <c r="AD228" s="1"/>
  <c r="P349"/>
  <c r="AD349" s="1"/>
  <c r="P553"/>
  <c r="AD553" s="1"/>
  <c r="P416"/>
  <c r="AD416" s="1"/>
  <c r="P427"/>
  <c r="AD427" s="1"/>
  <c r="P12"/>
  <c r="AD12" s="1"/>
  <c r="P570"/>
  <c r="AD570" s="1"/>
  <c r="P122"/>
  <c r="AD122" s="1"/>
  <c r="P370"/>
  <c r="AD370" s="1"/>
  <c r="P51"/>
  <c r="AD51" s="1"/>
  <c r="P240"/>
  <c r="AD240" s="1"/>
  <c r="P424"/>
  <c r="AD424" s="1"/>
  <c r="P612"/>
  <c r="AD612" s="1"/>
  <c r="P491"/>
  <c r="AD491" s="1"/>
  <c r="P194"/>
  <c r="AD194" s="1"/>
  <c r="P317"/>
  <c r="AD317" s="1"/>
  <c r="P630"/>
  <c r="AD630" s="1"/>
  <c r="P181"/>
  <c r="AD181" s="1"/>
  <c r="P304"/>
  <c r="AD304" s="1"/>
  <c r="P429"/>
  <c r="AD429" s="1"/>
  <c r="P47"/>
  <c r="AD47" s="1"/>
  <c r="P357"/>
  <c r="AD357" s="1"/>
  <c r="P545"/>
  <c r="AD545" s="1"/>
  <c r="P35"/>
  <c r="AD35" s="1"/>
  <c r="P96"/>
  <c r="AD96" s="1"/>
  <c r="P314"/>
  <c r="AD314" s="1"/>
  <c r="P438"/>
  <c r="AD438" s="1"/>
  <c r="P626"/>
  <c r="AD626" s="1"/>
  <c r="P52"/>
  <c r="AD52" s="1"/>
  <c r="P489"/>
  <c r="AD489" s="1"/>
  <c r="P105"/>
  <c r="AD105" s="1"/>
  <c r="P417"/>
  <c r="AD417" s="1"/>
  <c r="P541"/>
  <c r="AD541" s="1"/>
  <c r="P604"/>
  <c r="AD604" s="1"/>
  <c r="P32"/>
  <c r="AD32" s="1"/>
  <c r="P93"/>
  <c r="AD93" s="1"/>
  <c r="P219"/>
  <c r="AD219" s="1"/>
  <c r="P280"/>
  <c r="AD280" s="1"/>
  <c r="P340"/>
  <c r="AD340" s="1"/>
  <c r="P404"/>
  <c r="AD404" s="1"/>
  <c r="P529"/>
  <c r="AD529" s="1"/>
  <c r="P591"/>
  <c r="AD591" s="1"/>
  <c r="P460"/>
  <c r="AD460" s="1"/>
  <c r="P568"/>
  <c r="AD568" s="1"/>
  <c r="P29"/>
  <c r="AD29" s="1"/>
  <c r="P120"/>
  <c r="AD120" s="1"/>
  <c r="P215"/>
  <c r="AD215" s="1"/>
  <c r="P322"/>
  <c r="AD322" s="1"/>
  <c r="P431"/>
  <c r="AD431" s="1"/>
  <c r="P525"/>
  <c r="AD525" s="1"/>
  <c r="P619"/>
  <c r="AD619" s="1"/>
  <c r="P259"/>
  <c r="AD259" s="1"/>
  <c r="P443"/>
  <c r="AD443" s="1"/>
  <c r="P583"/>
  <c r="AD583" s="1"/>
  <c r="P408"/>
  <c r="AD408" s="1"/>
  <c r="P31"/>
  <c r="AD31" s="1"/>
  <c r="P92"/>
  <c r="AD92" s="1"/>
  <c r="P218"/>
  <c r="AD218" s="1"/>
  <c r="P339"/>
  <c r="AD339" s="1"/>
  <c r="P403"/>
  <c r="AD403" s="1"/>
  <c r="P466"/>
  <c r="AD466" s="1"/>
  <c r="P590"/>
  <c r="AD590" s="1"/>
  <c r="P79"/>
  <c r="AD79" s="1"/>
  <c r="P205"/>
  <c r="AD205" s="1"/>
  <c r="P269"/>
  <c r="AD269" s="1"/>
  <c r="P327"/>
  <c r="AD327" s="1"/>
  <c r="P453"/>
  <c r="AD453" s="1"/>
  <c r="P516"/>
  <c r="AD516" s="1"/>
  <c r="P577"/>
  <c r="AD577" s="1"/>
  <c r="P10"/>
  <c r="AD10" s="1"/>
  <c r="P133"/>
  <c r="AD133" s="1"/>
  <c r="P196"/>
  <c r="AD196" s="1"/>
  <c r="P260"/>
  <c r="AD260" s="1"/>
  <c r="P319"/>
  <c r="AD319" s="1"/>
  <c r="P476"/>
  <c r="AD476" s="1"/>
  <c r="P632"/>
  <c r="AD632" s="1"/>
  <c r="P183"/>
  <c r="AD183" s="1"/>
  <c r="P352"/>
  <c r="AD352" s="1"/>
  <c r="P510"/>
  <c r="AD510" s="1"/>
  <c r="P195"/>
  <c r="AD195" s="1"/>
  <c r="P298"/>
  <c r="AD298" s="1"/>
  <c r="P41"/>
  <c r="AD41" s="1"/>
  <c r="P103"/>
  <c r="AD103" s="1"/>
  <c r="P167"/>
  <c r="AD167" s="1"/>
  <c r="P230"/>
  <c r="AD230" s="1"/>
  <c r="P289"/>
  <c r="AD289" s="1"/>
  <c r="P351"/>
  <c r="AD351" s="1"/>
  <c r="P415"/>
  <c r="AD415" s="1"/>
  <c r="P478"/>
  <c r="AD478" s="1"/>
  <c r="P539"/>
  <c r="AD539" s="1"/>
  <c r="P602"/>
  <c r="AD602" s="1"/>
  <c r="P91"/>
  <c r="AD91" s="1"/>
  <c r="P154"/>
  <c r="AD154" s="1"/>
  <c r="P217"/>
  <c r="AD217" s="1"/>
  <c r="P279"/>
  <c r="AD279" s="1"/>
  <c r="P338"/>
  <c r="AD338" s="1"/>
  <c r="P402"/>
  <c r="AD402" s="1"/>
  <c r="P465"/>
  <c r="AD465" s="1"/>
  <c r="P527"/>
  <c r="AD527" s="1"/>
  <c r="P589"/>
  <c r="AD589" s="1"/>
  <c r="P22"/>
  <c r="AD22" s="1"/>
  <c r="P82"/>
  <c r="AD82" s="1"/>
  <c r="P208"/>
  <c r="AD208" s="1"/>
  <c r="P272"/>
  <c r="AD272" s="1"/>
  <c r="P330"/>
  <c r="AD330" s="1"/>
  <c r="P393"/>
  <c r="AD393" s="1"/>
  <c r="P518"/>
  <c r="AD518" s="1"/>
  <c r="P9"/>
  <c r="AD9" s="1"/>
  <c r="P132"/>
  <c r="AD132" s="1"/>
  <c r="P333"/>
  <c r="AD333" s="1"/>
  <c r="P329"/>
  <c r="AD329" s="1"/>
  <c r="P579"/>
  <c r="AD579" s="1"/>
  <c r="P99"/>
  <c r="AD99" s="1"/>
  <c r="P163"/>
  <c r="AD163" s="1"/>
  <c r="P347"/>
  <c r="AD347" s="1"/>
  <c r="P411"/>
  <c r="AD411" s="1"/>
  <c r="P474"/>
  <c r="AD474" s="1"/>
  <c r="P535"/>
  <c r="AD535" s="1"/>
  <c r="P598"/>
  <c r="AD598" s="1"/>
  <c r="P27"/>
  <c r="AD27" s="1"/>
  <c r="P87"/>
  <c r="AD87" s="1"/>
  <c r="P150"/>
  <c r="AD150" s="1"/>
  <c r="P213"/>
  <c r="AD213" s="1"/>
  <c r="P276"/>
  <c r="AD276" s="1"/>
  <c r="P523"/>
  <c r="AD523" s="1"/>
  <c r="P585"/>
  <c r="AD585" s="1"/>
  <c r="P18"/>
  <c r="AD18" s="1"/>
  <c r="P78"/>
  <c r="AD78" s="1"/>
  <c r="P204"/>
  <c r="AD204" s="1"/>
  <c r="P268"/>
  <c r="AD268" s="1"/>
  <c r="P389"/>
  <c r="AD389" s="1"/>
  <c r="P452"/>
  <c r="AD452" s="1"/>
  <c r="P515"/>
  <c r="AD515" s="1"/>
  <c r="P5"/>
  <c r="AD5" s="1"/>
  <c r="P128"/>
  <c r="AD128" s="1"/>
  <c r="P191"/>
  <c r="AD191" s="1"/>
  <c r="P255"/>
  <c r="AD255" s="1"/>
  <c r="P439"/>
  <c r="AD439" s="1"/>
  <c r="P34"/>
  <c r="AD34" s="1"/>
  <c r="P95"/>
  <c r="AD95" s="1"/>
  <c r="P159"/>
  <c r="AD159" s="1"/>
  <c r="P222"/>
  <c r="AD222" s="1"/>
  <c r="P283"/>
  <c r="AD283" s="1"/>
  <c r="P343"/>
  <c r="AD343" s="1"/>
  <c r="P407"/>
  <c r="AD407" s="1"/>
  <c r="P470"/>
  <c r="AD470" s="1"/>
  <c r="P531"/>
  <c r="AD531" s="1"/>
  <c r="P594"/>
  <c r="AD594" s="1"/>
  <c r="P23"/>
  <c r="AD23" s="1"/>
  <c r="P83"/>
  <c r="AD83" s="1"/>
  <c r="P209"/>
  <c r="AD209" s="1"/>
  <c r="P331"/>
  <c r="AD331" s="1"/>
  <c r="P394"/>
  <c r="AD394" s="1"/>
  <c r="P457"/>
  <c r="AD457" s="1"/>
  <c r="P519"/>
  <c r="AD519" s="1"/>
  <c r="P581"/>
  <c r="AD581" s="1"/>
  <c r="P14"/>
  <c r="AD14" s="1"/>
  <c r="P200"/>
  <c r="AD200" s="1"/>
  <c r="P264"/>
  <c r="AD264" s="1"/>
  <c r="P323"/>
  <c r="AD323" s="1"/>
  <c r="P448"/>
  <c r="AD448" s="1"/>
  <c r="P511"/>
  <c r="AD511" s="1"/>
  <c r="P572"/>
  <c r="AD572" s="1"/>
  <c r="P2"/>
  <c r="X2"/>
  <c r="Z2"/>
  <c r="Y2"/>
  <c r="P61"/>
  <c r="AD61" s="1"/>
  <c r="P124"/>
  <c r="AD124" s="1"/>
  <c r="P187"/>
  <c r="AD187" s="1"/>
  <c r="P251"/>
  <c r="AD251" s="1"/>
  <c r="P310"/>
  <c r="AD310" s="1"/>
  <c r="P372"/>
  <c r="AD372" s="1"/>
  <c r="P559"/>
  <c r="AD559" s="1"/>
  <c r="P623"/>
  <c r="AD623" s="1"/>
  <c r="P522"/>
  <c r="AD522" s="1"/>
  <c r="P616"/>
  <c r="AD616" s="1"/>
  <c r="P73"/>
  <c r="AD73" s="1"/>
  <c r="P263"/>
  <c r="AD263" s="1"/>
  <c r="P368"/>
  <c r="AD368" s="1"/>
  <c r="P479"/>
  <c r="AD479" s="1"/>
  <c r="P571"/>
  <c r="AD571" s="1"/>
  <c r="P179"/>
  <c r="AD179" s="1"/>
  <c r="P521"/>
  <c r="AD521" s="1"/>
  <c r="P284"/>
  <c r="AD284" s="1"/>
  <c r="P517"/>
  <c r="AD517" s="1"/>
  <c r="P250"/>
  <c r="AD250" s="1"/>
  <c r="P546"/>
  <c r="AD546" s="1"/>
  <c r="P89"/>
  <c r="AD89" s="1"/>
  <c r="P587"/>
  <c r="AD587" s="1"/>
  <c r="P135"/>
  <c r="AD135" s="1"/>
  <c r="P198"/>
  <c r="AD198" s="1"/>
  <c r="P262"/>
  <c r="AD262" s="1"/>
  <c r="P321"/>
  <c r="AD321" s="1"/>
  <c r="P509"/>
  <c r="AD509" s="1"/>
  <c r="P60"/>
  <c r="AD60" s="1"/>
  <c r="P249"/>
  <c r="AD249" s="1"/>
  <c r="P113"/>
  <c r="AD113" s="1"/>
  <c r="P299"/>
  <c r="AD299" s="1"/>
  <c r="P488"/>
  <c r="AD488" s="1"/>
  <c r="P100"/>
  <c r="AD100" s="1"/>
  <c r="P566"/>
  <c r="AD566" s="1"/>
  <c r="P118"/>
  <c r="AD118" s="1"/>
  <c r="P245"/>
  <c r="AD245" s="1"/>
  <c r="P493"/>
  <c r="AD493" s="1"/>
  <c r="P172"/>
  <c r="AD172" s="1"/>
  <c r="P236"/>
  <c r="AD236" s="1"/>
  <c r="P421"/>
  <c r="AD421" s="1"/>
  <c r="P608"/>
  <c r="AD608" s="1"/>
  <c r="P160"/>
  <c r="AD160" s="1"/>
  <c r="P313"/>
  <c r="AD313" s="1"/>
  <c r="P562"/>
  <c r="AD562" s="1"/>
  <c r="P425"/>
  <c r="AD425" s="1"/>
  <c r="P16"/>
  <c r="AD16" s="1"/>
  <c r="P76"/>
  <c r="AD76" s="1"/>
  <c r="P139"/>
  <c r="AD139" s="1"/>
  <c r="P202"/>
  <c r="AD202" s="1"/>
  <c r="P266"/>
  <c r="AD266" s="1"/>
  <c r="P325"/>
  <c r="AD325" s="1"/>
  <c r="P387"/>
  <c r="AD387" s="1"/>
  <c r="P450"/>
  <c r="AD450" s="1"/>
  <c r="P513"/>
  <c r="AD513" s="1"/>
  <c r="P574"/>
  <c r="AD574" s="1"/>
  <c r="P3"/>
  <c r="AD3" s="1"/>
  <c r="P63"/>
  <c r="AD63" s="1"/>
  <c r="P189"/>
  <c r="AD189" s="1"/>
  <c r="P312"/>
  <c r="AD312" s="1"/>
  <c r="P374"/>
  <c r="AD374" s="1"/>
  <c r="P117"/>
  <c r="AD117" s="1"/>
  <c r="P244"/>
  <c r="AD244" s="1"/>
  <c r="P303"/>
  <c r="AD303" s="1"/>
  <c r="P444"/>
  <c r="AD444" s="1"/>
  <c r="P136"/>
  <c r="AD136" s="1"/>
  <c r="P306"/>
  <c r="AD306" s="1"/>
  <c r="P463"/>
  <c r="AD463" s="1"/>
  <c r="P318"/>
  <c r="AD318" s="1"/>
  <c r="P459"/>
  <c r="AD459" s="1"/>
  <c r="P631"/>
  <c r="AD631" s="1"/>
  <c r="P487"/>
  <c r="AD487" s="1"/>
  <c r="P28"/>
  <c r="AD28" s="1"/>
  <c r="P88"/>
  <c r="AD88" s="1"/>
  <c r="P151"/>
  <c r="AD151" s="1"/>
  <c r="P462"/>
  <c r="AD462" s="1"/>
  <c r="P524"/>
  <c r="AD524" s="1"/>
  <c r="P586"/>
  <c r="AD586" s="1"/>
  <c r="P15"/>
  <c r="AD15" s="1"/>
  <c r="P75"/>
  <c r="AD75" s="1"/>
  <c r="P138"/>
  <c r="AD138" s="1"/>
  <c r="P201"/>
  <c r="AD201" s="1"/>
  <c r="P324"/>
  <c r="AD324" s="1"/>
  <c r="P449"/>
  <c r="AD449" s="1"/>
  <c r="P512"/>
  <c r="AD512" s="1"/>
  <c r="P573"/>
  <c r="AD573" s="1"/>
  <c r="P6"/>
  <c r="AD6" s="1"/>
  <c r="P129"/>
  <c r="AD129" s="1"/>
  <c r="P192"/>
  <c r="AD192" s="1"/>
  <c r="P315"/>
  <c r="AD315" s="1"/>
  <c r="P377"/>
  <c r="AD377" s="1"/>
  <c r="P440"/>
  <c r="AD440" s="1"/>
  <c r="P564"/>
  <c r="AD564" s="1"/>
  <c r="P628"/>
  <c r="AD628" s="1"/>
  <c r="P116"/>
  <c r="AD116" s="1"/>
  <c r="P274"/>
  <c r="AD274" s="1"/>
  <c r="P567"/>
  <c r="AD567" s="1"/>
  <c r="P502"/>
  <c r="AD502" s="1"/>
  <c r="P24"/>
  <c r="AD24" s="1"/>
  <c r="P147"/>
  <c r="AD147" s="1"/>
  <c r="P210"/>
  <c r="AD210" s="1"/>
  <c r="P273"/>
  <c r="AD273" s="1"/>
  <c r="P332"/>
  <c r="AD332" s="1"/>
  <c r="P395"/>
  <c r="AD395" s="1"/>
  <c r="P458"/>
  <c r="AD458" s="1"/>
  <c r="P520"/>
  <c r="AD520" s="1"/>
  <c r="P582"/>
  <c r="AD582" s="1"/>
  <c r="P11"/>
  <c r="AD11" s="1"/>
  <c r="P71"/>
  <c r="AD71" s="1"/>
  <c r="P134"/>
  <c r="AD134" s="1"/>
  <c r="P197"/>
  <c r="AD197" s="1"/>
  <c r="P261"/>
  <c r="AD261" s="1"/>
  <c r="P320"/>
  <c r="AD320" s="1"/>
  <c r="P508"/>
  <c r="AD508" s="1"/>
  <c r="P569"/>
  <c r="AD569" s="1"/>
  <c r="P633"/>
  <c r="AD633" s="1"/>
  <c r="P62"/>
  <c r="AD62" s="1"/>
  <c r="P125"/>
  <c r="AD125" s="1"/>
  <c r="P188"/>
  <c r="AD188" s="1"/>
  <c r="P311"/>
  <c r="AD311" s="1"/>
  <c r="P373"/>
  <c r="AD373" s="1"/>
  <c r="P436"/>
  <c r="AD436" s="1"/>
  <c r="P560"/>
  <c r="AD560" s="1"/>
  <c r="P50"/>
  <c r="AD50" s="1"/>
  <c r="P112"/>
  <c r="AD112" s="1"/>
  <c r="P175"/>
  <c r="AD175" s="1"/>
  <c r="P239"/>
  <c r="AD239" s="1"/>
  <c r="P360"/>
  <c r="AD360" s="1"/>
  <c r="P20"/>
  <c r="AD20" s="1"/>
  <c r="P80"/>
  <c r="AD80" s="1"/>
  <c r="P206"/>
  <c r="AD206" s="1"/>
  <c r="P328"/>
  <c r="AD328" s="1"/>
  <c r="P391"/>
  <c r="AD391" s="1"/>
  <c r="P454"/>
  <c r="AD454" s="1"/>
  <c r="P578"/>
  <c r="AD578" s="1"/>
  <c r="P7"/>
  <c r="AD7" s="1"/>
  <c r="P130"/>
  <c r="AD130" s="1"/>
  <c r="P193"/>
  <c r="AD193" s="1"/>
  <c r="P257"/>
  <c r="AD257" s="1"/>
  <c r="P316"/>
  <c r="AD316" s="1"/>
  <c r="P378"/>
  <c r="AD378" s="1"/>
  <c r="P504"/>
  <c r="AD504" s="1"/>
  <c r="P565"/>
  <c r="AD565" s="1"/>
  <c r="P629"/>
  <c r="AD629" s="1"/>
  <c r="P59"/>
  <c r="AD59" s="1"/>
  <c r="P121"/>
  <c r="AD121" s="1"/>
  <c r="P184"/>
  <c r="AD184" s="1"/>
  <c r="P248"/>
  <c r="AD248" s="1"/>
  <c r="P307"/>
  <c r="AD307" s="1"/>
  <c r="P369"/>
  <c r="AD369" s="1"/>
  <c r="P432"/>
  <c r="AD432" s="1"/>
  <c r="P496"/>
  <c r="AD496" s="1"/>
  <c r="P620"/>
  <c r="AD620" s="1"/>
  <c r="P46"/>
  <c r="AD46" s="1"/>
  <c r="P108"/>
  <c r="AD108" s="1"/>
  <c r="P235"/>
  <c r="AD235" s="1"/>
  <c r="P356"/>
  <c r="AD356" s="1"/>
  <c r="P420"/>
  <c r="AD420" s="1"/>
  <c r="P483"/>
  <c r="AD483" s="1"/>
  <c r="P544"/>
  <c r="AD544" s="1"/>
  <c r="P607"/>
  <c r="AD607" s="1"/>
  <c r="P492"/>
  <c r="AD492" s="1"/>
  <c r="P584"/>
  <c r="AD584" s="1"/>
  <c r="P58"/>
  <c r="AD58" s="1"/>
  <c r="P152"/>
  <c r="AD152" s="1"/>
  <c r="P247"/>
  <c r="AD247" s="1"/>
  <c r="P447"/>
  <c r="AD447" s="1"/>
  <c r="P148"/>
  <c r="AD148" s="1"/>
  <c r="P302"/>
  <c r="AD302" s="1"/>
  <c r="P475"/>
  <c r="AD475" s="1"/>
  <c r="P615"/>
  <c r="AD615" s="1"/>
  <c r="P471"/>
  <c r="AD471" s="1"/>
  <c r="F3"/>
  <c r="G3" s="1"/>
  <c r="H3" s="1"/>
  <c r="F7"/>
  <c r="G7" s="1"/>
  <c r="H7" s="1"/>
  <c r="F11"/>
  <c r="G11" s="1"/>
  <c r="H11" s="1"/>
  <c r="F15"/>
  <c r="G15" s="1"/>
  <c r="H15" s="1"/>
  <c r="F19"/>
  <c r="G19" s="1"/>
  <c r="H19" s="1"/>
  <c r="F23"/>
  <c r="G23" s="1"/>
  <c r="H23" s="1"/>
  <c r="F27"/>
  <c r="G27" s="1"/>
  <c r="H27" s="1"/>
  <c r="F33"/>
  <c r="G33" s="1"/>
  <c r="H33" s="1"/>
  <c r="F37"/>
  <c r="G37" s="1"/>
  <c r="H37" s="1"/>
  <c r="F40"/>
  <c r="G40" s="1"/>
  <c r="H40" s="1"/>
  <c r="F44"/>
  <c r="G44" s="1"/>
  <c r="H44" s="1"/>
  <c r="F48"/>
  <c r="G48" s="1"/>
  <c r="H48" s="1"/>
  <c r="F52"/>
  <c r="G52" s="1"/>
  <c r="H52" s="1"/>
  <c r="F56"/>
  <c r="G56" s="1"/>
  <c r="H56" s="1"/>
  <c r="F60"/>
  <c r="G60" s="1"/>
  <c r="H60" s="1"/>
  <c r="F63"/>
  <c r="G63" s="1"/>
  <c r="H63" s="1"/>
  <c r="F67"/>
  <c r="G67" s="1"/>
  <c r="H67" s="1"/>
  <c r="F71"/>
  <c r="G71" s="1"/>
  <c r="H71" s="1"/>
  <c r="F75"/>
  <c r="G75" s="1"/>
  <c r="H75" s="1"/>
  <c r="F79"/>
  <c r="G79" s="1"/>
  <c r="H79" s="1"/>
  <c r="F83"/>
  <c r="G83" s="1"/>
  <c r="H83" s="1"/>
  <c r="F87"/>
  <c r="G87" s="1"/>
  <c r="H87" s="1"/>
  <c r="F91"/>
  <c r="G91" s="1"/>
  <c r="H91" s="1"/>
  <c r="F94"/>
  <c r="G94" s="1"/>
  <c r="H94" s="1"/>
  <c r="F98"/>
  <c r="G98" s="1"/>
  <c r="H98" s="1"/>
  <c r="F102"/>
  <c r="G102" s="1"/>
  <c r="H102" s="1"/>
  <c r="F106"/>
  <c r="G106" s="1"/>
  <c r="H106" s="1"/>
  <c r="F110"/>
  <c r="G110" s="1"/>
  <c r="H110" s="1"/>
  <c r="F114"/>
  <c r="G114" s="1"/>
  <c r="H114" s="1"/>
  <c r="F118"/>
  <c r="G118" s="1"/>
  <c r="H118" s="1"/>
  <c r="F122"/>
  <c r="G122" s="1"/>
  <c r="H122" s="1"/>
  <c r="F126"/>
  <c r="G126" s="1"/>
  <c r="H126" s="1"/>
  <c r="F130"/>
  <c r="G130" s="1"/>
  <c r="H130" s="1"/>
  <c r="F134"/>
  <c r="G134" s="1"/>
  <c r="H134" s="1"/>
  <c r="F138"/>
  <c r="G138" s="1"/>
  <c r="H138" s="1"/>
  <c r="F142"/>
  <c r="G142" s="1"/>
  <c r="H142" s="1"/>
  <c r="F146"/>
  <c r="G146" s="1"/>
  <c r="H146" s="1"/>
  <c r="F150"/>
  <c r="G150" s="1"/>
  <c r="H150" s="1"/>
  <c r="F154"/>
  <c r="G154" s="1"/>
  <c r="H154" s="1"/>
  <c r="F158"/>
  <c r="G158" s="1"/>
  <c r="H158" s="1"/>
  <c r="F162"/>
  <c r="G162" s="1"/>
  <c r="H162" s="1"/>
  <c r="F166"/>
  <c r="G166" s="1"/>
  <c r="H166" s="1"/>
  <c r="F170"/>
  <c r="G170" s="1"/>
  <c r="H170" s="1"/>
  <c r="F173"/>
  <c r="G173" s="1"/>
  <c r="H173" s="1"/>
  <c r="F177"/>
  <c r="G177" s="1"/>
  <c r="H177" s="1"/>
  <c r="F181"/>
  <c r="G181" s="1"/>
  <c r="H181" s="1"/>
  <c r="F185"/>
  <c r="G185" s="1"/>
  <c r="H185" s="1"/>
  <c r="F189"/>
  <c r="G189" s="1"/>
  <c r="H189" s="1"/>
  <c r="F193"/>
  <c r="G193" s="1"/>
  <c r="H193" s="1"/>
  <c r="F197"/>
  <c r="G197" s="1"/>
  <c r="H197" s="1"/>
  <c r="F201"/>
  <c r="G201" s="1"/>
  <c r="H201" s="1"/>
  <c r="F205"/>
  <c r="G205" s="1"/>
  <c r="H205" s="1"/>
  <c r="F209"/>
  <c r="G209" s="1"/>
  <c r="H209" s="1"/>
  <c r="F213"/>
  <c r="G213" s="1"/>
  <c r="H213" s="1"/>
  <c r="F217"/>
  <c r="G217" s="1"/>
  <c r="H217" s="1"/>
  <c r="F221"/>
  <c r="G221" s="1"/>
  <c r="H221" s="1"/>
  <c r="F225"/>
  <c r="G225" s="1"/>
  <c r="H225" s="1"/>
  <c r="F229"/>
  <c r="G229" s="1"/>
  <c r="H229" s="1"/>
  <c r="F233"/>
  <c r="G233" s="1"/>
  <c r="H233" s="1"/>
  <c r="F237"/>
  <c r="G237" s="1"/>
  <c r="H237" s="1"/>
  <c r="F241"/>
  <c r="G241" s="1"/>
  <c r="H241" s="1"/>
  <c r="F245"/>
  <c r="G245" s="1"/>
  <c r="H245" s="1"/>
  <c r="F249"/>
  <c r="G249" s="1"/>
  <c r="H249" s="1"/>
  <c r="F253"/>
  <c r="G253" s="1"/>
  <c r="H253" s="1"/>
  <c r="F257"/>
  <c r="G257" s="1"/>
  <c r="H257" s="1"/>
  <c r="F261"/>
  <c r="G261" s="1"/>
  <c r="H261" s="1"/>
  <c r="F265"/>
  <c r="G265" s="1"/>
  <c r="H265" s="1"/>
  <c r="F269"/>
  <c r="G269" s="1"/>
  <c r="H269" s="1"/>
  <c r="F276"/>
  <c r="G276" s="1"/>
  <c r="H276" s="1"/>
  <c r="F279"/>
  <c r="G279" s="1"/>
  <c r="H279" s="1"/>
  <c r="F282"/>
  <c r="G282" s="1"/>
  <c r="H282" s="1"/>
  <c r="F285"/>
  <c r="G285" s="1"/>
  <c r="H285" s="1"/>
  <c r="F288"/>
  <c r="G288" s="1"/>
  <c r="H288" s="1"/>
  <c r="F292"/>
  <c r="G292" s="1"/>
  <c r="H292" s="1"/>
  <c r="F296"/>
  <c r="G296" s="1"/>
  <c r="H296" s="1"/>
  <c r="F300"/>
  <c r="G300" s="1"/>
  <c r="H300" s="1"/>
  <c r="F304"/>
  <c r="G304" s="1"/>
  <c r="H304" s="1"/>
  <c r="F308"/>
  <c r="G308" s="1"/>
  <c r="H308" s="1"/>
  <c r="F312"/>
  <c r="G312" s="1"/>
  <c r="H312" s="1"/>
  <c r="F316"/>
  <c r="G316" s="1"/>
  <c r="H316" s="1"/>
  <c r="F320"/>
  <c r="G320" s="1"/>
  <c r="H320" s="1"/>
  <c r="F324"/>
  <c r="G324" s="1"/>
  <c r="H324" s="1"/>
  <c r="F327"/>
  <c r="G327" s="1"/>
  <c r="H327" s="1"/>
  <c r="F331"/>
  <c r="G331" s="1"/>
  <c r="H331" s="1"/>
  <c r="F335"/>
  <c r="G335" s="1"/>
  <c r="H335" s="1"/>
  <c r="F338"/>
  <c r="G338" s="1"/>
  <c r="H338" s="1"/>
  <c r="F342"/>
  <c r="G342" s="1"/>
  <c r="H342" s="1"/>
  <c r="F346"/>
  <c r="G346" s="1"/>
  <c r="H346" s="1"/>
  <c r="F350"/>
  <c r="G350" s="1"/>
  <c r="H350" s="1"/>
  <c r="F354"/>
  <c r="G354" s="1"/>
  <c r="H354" s="1"/>
  <c r="F358"/>
  <c r="G358" s="1"/>
  <c r="H358" s="1"/>
  <c r="F362"/>
  <c r="G362" s="1"/>
  <c r="H362" s="1"/>
  <c r="F366"/>
  <c r="G366" s="1"/>
  <c r="H366" s="1"/>
  <c r="F370"/>
  <c r="G370" s="1"/>
  <c r="H370" s="1"/>
  <c r="F374"/>
  <c r="G374" s="1"/>
  <c r="H374" s="1"/>
  <c r="F378"/>
  <c r="G378" s="1"/>
  <c r="H378" s="1"/>
  <c r="F382"/>
  <c r="G382" s="1"/>
  <c r="H382" s="1"/>
  <c r="F386"/>
  <c r="G386" s="1"/>
  <c r="H386" s="1"/>
  <c r="F390"/>
  <c r="G390" s="1"/>
  <c r="H390" s="1"/>
  <c r="F394"/>
  <c r="G394" s="1"/>
  <c r="H394" s="1"/>
  <c r="F398"/>
  <c r="G398" s="1"/>
  <c r="H398" s="1"/>
  <c r="F402"/>
  <c r="G402" s="1"/>
  <c r="H402" s="1"/>
  <c r="F406"/>
  <c r="G406" s="1"/>
  <c r="H406" s="1"/>
  <c r="F410"/>
  <c r="G410" s="1"/>
  <c r="H410" s="1"/>
  <c r="F414"/>
  <c r="G414" s="1"/>
  <c r="H414" s="1"/>
  <c r="F418"/>
  <c r="G418" s="1"/>
  <c r="H418" s="1"/>
  <c r="F422"/>
  <c r="G422" s="1"/>
  <c r="H422" s="1"/>
  <c r="F425"/>
  <c r="G425" s="1"/>
  <c r="H425" s="1"/>
  <c r="F429"/>
  <c r="G429" s="1"/>
  <c r="H429" s="1"/>
  <c r="F433"/>
  <c r="G433" s="1"/>
  <c r="H433" s="1"/>
  <c r="F437"/>
  <c r="G437" s="1"/>
  <c r="H437" s="1"/>
  <c r="F441"/>
  <c r="G441" s="1"/>
  <c r="H441" s="1"/>
  <c r="F445"/>
  <c r="G445" s="1"/>
  <c r="H445" s="1"/>
  <c r="F449"/>
  <c r="G449" s="1"/>
  <c r="H449" s="1"/>
  <c r="F453"/>
  <c r="G453" s="1"/>
  <c r="H453" s="1"/>
  <c r="F457"/>
  <c r="G457" s="1"/>
  <c r="H457" s="1"/>
  <c r="F461"/>
  <c r="G461" s="1"/>
  <c r="H461" s="1"/>
  <c r="F465"/>
  <c r="G465" s="1"/>
  <c r="H465" s="1"/>
  <c r="F469"/>
  <c r="G469" s="1"/>
  <c r="H469" s="1"/>
  <c r="F473"/>
  <c r="G473" s="1"/>
  <c r="H473" s="1"/>
  <c r="F477"/>
  <c r="G477" s="1"/>
  <c r="H477" s="1"/>
  <c r="F481"/>
  <c r="G481" s="1"/>
  <c r="H481" s="1"/>
  <c r="F485"/>
  <c r="G485" s="1"/>
  <c r="H485" s="1"/>
  <c r="F489"/>
  <c r="G489" s="1"/>
  <c r="H489" s="1"/>
  <c r="F493"/>
  <c r="G493" s="1"/>
  <c r="H493" s="1"/>
  <c r="F500"/>
  <c r="G500" s="1"/>
  <c r="H500" s="1"/>
  <c r="F504"/>
  <c r="G504" s="1"/>
  <c r="H504" s="1"/>
  <c r="F508"/>
  <c r="G508" s="1"/>
  <c r="H508" s="1"/>
  <c r="F512"/>
  <c r="G512" s="1"/>
  <c r="H512" s="1"/>
  <c r="F516"/>
  <c r="G516" s="1"/>
  <c r="H516" s="1"/>
  <c r="F519"/>
  <c r="G519" s="1"/>
  <c r="H519" s="1"/>
  <c r="F523"/>
  <c r="G523" s="1"/>
  <c r="H523" s="1"/>
  <c r="F527"/>
  <c r="G527" s="1"/>
  <c r="H527" s="1"/>
  <c r="F534"/>
  <c r="G534" s="1"/>
  <c r="H534" s="1"/>
  <c r="F538"/>
  <c r="G538" s="1"/>
  <c r="H538" s="1"/>
  <c r="F542"/>
  <c r="G542" s="1"/>
  <c r="H542" s="1"/>
  <c r="F546"/>
  <c r="G546" s="1"/>
  <c r="H546" s="1"/>
  <c r="F550"/>
  <c r="G550" s="1"/>
  <c r="H550" s="1"/>
  <c r="F554"/>
  <c r="G554" s="1"/>
  <c r="H554" s="1"/>
  <c r="F558"/>
  <c r="G558" s="1"/>
  <c r="H558" s="1"/>
  <c r="F561"/>
  <c r="G561" s="1"/>
  <c r="H561" s="1"/>
  <c r="F565"/>
  <c r="G565" s="1"/>
  <c r="H565" s="1"/>
  <c r="F569"/>
  <c r="G569" s="1"/>
  <c r="H569" s="1"/>
  <c r="F573"/>
  <c r="G573" s="1"/>
  <c r="H573" s="1"/>
  <c r="F577"/>
  <c r="G577" s="1"/>
  <c r="H577" s="1"/>
  <c r="F581"/>
  <c r="G581" s="1"/>
  <c r="H581" s="1"/>
  <c r="F585"/>
  <c r="G585" s="1"/>
  <c r="H585" s="1"/>
  <c r="F589"/>
  <c r="G589" s="1"/>
  <c r="H589" s="1"/>
  <c r="F593"/>
  <c r="G593" s="1"/>
  <c r="H593" s="1"/>
  <c r="F597"/>
  <c r="G597" s="1"/>
  <c r="H597" s="1"/>
  <c r="F601"/>
  <c r="G601" s="1"/>
  <c r="H601" s="1"/>
  <c r="F605"/>
  <c r="G605" s="1"/>
  <c r="H605" s="1"/>
  <c r="F609"/>
  <c r="G609" s="1"/>
  <c r="H609" s="1"/>
  <c r="F613"/>
  <c r="G613" s="1"/>
  <c r="H613" s="1"/>
  <c r="F617"/>
  <c r="G617" s="1"/>
  <c r="H617" s="1"/>
  <c r="F621"/>
  <c r="G621" s="1"/>
  <c r="H621" s="1"/>
  <c r="F625"/>
  <c r="G625" s="1"/>
  <c r="H625" s="1"/>
  <c r="F629"/>
  <c r="G629" s="1"/>
  <c r="H629" s="1"/>
  <c r="F633"/>
  <c r="G633" s="1"/>
  <c r="H633" s="1"/>
  <c r="F6"/>
  <c r="G6" s="1"/>
  <c r="H6" s="1"/>
  <c r="F10"/>
  <c r="G10" s="1"/>
  <c r="H10" s="1"/>
  <c r="F14"/>
  <c r="G14" s="1"/>
  <c r="H14" s="1"/>
  <c r="F18"/>
  <c r="G18" s="1"/>
  <c r="H18" s="1"/>
  <c r="F22"/>
  <c r="G22" s="1"/>
  <c r="H22" s="1"/>
  <c r="F26"/>
  <c r="G26" s="1"/>
  <c r="H26" s="1"/>
  <c r="F30"/>
  <c r="G30" s="1"/>
  <c r="H30" s="1"/>
  <c r="F36"/>
  <c r="G36" s="1"/>
  <c r="H36" s="1"/>
  <c r="F39"/>
  <c r="G39" s="1"/>
  <c r="H39" s="1"/>
  <c r="F43"/>
  <c r="G43" s="1"/>
  <c r="H43" s="1"/>
  <c r="F47"/>
  <c r="G47" s="1"/>
  <c r="H47" s="1"/>
  <c r="F51"/>
  <c r="G51" s="1"/>
  <c r="H51" s="1"/>
  <c r="F55"/>
  <c r="G55" s="1"/>
  <c r="H55" s="1"/>
  <c r="F59"/>
  <c r="G59" s="1"/>
  <c r="H59" s="1"/>
  <c r="F62"/>
  <c r="G62" s="1"/>
  <c r="H62" s="1"/>
  <c r="F66"/>
  <c r="G66" s="1"/>
  <c r="H66" s="1"/>
  <c r="F70"/>
  <c r="G70" s="1"/>
  <c r="H70" s="1"/>
  <c r="F74"/>
  <c r="G74" s="1"/>
  <c r="H74" s="1"/>
  <c r="F78"/>
  <c r="G78" s="1"/>
  <c r="H78" s="1"/>
  <c r="F82"/>
  <c r="G82" s="1"/>
  <c r="H82" s="1"/>
  <c r="F86"/>
  <c r="G86" s="1"/>
  <c r="H86" s="1"/>
  <c r="F90"/>
  <c r="G90" s="1"/>
  <c r="H90" s="1"/>
  <c r="F97"/>
  <c r="G97" s="1"/>
  <c r="H97" s="1"/>
  <c r="F101"/>
  <c r="G101" s="1"/>
  <c r="H101" s="1"/>
  <c r="F105"/>
  <c r="G105" s="1"/>
  <c r="H105" s="1"/>
  <c r="F109"/>
  <c r="G109" s="1"/>
  <c r="H109" s="1"/>
  <c r="F113"/>
  <c r="G113" s="1"/>
  <c r="H113" s="1"/>
  <c r="F117"/>
  <c r="G117" s="1"/>
  <c r="H117" s="1"/>
  <c r="F121"/>
  <c r="G121" s="1"/>
  <c r="H121" s="1"/>
  <c r="F125"/>
  <c r="G125" s="1"/>
  <c r="H125" s="1"/>
  <c r="F129"/>
  <c r="G129" s="1"/>
  <c r="H129" s="1"/>
  <c r="F133"/>
  <c r="G133" s="1"/>
  <c r="H133" s="1"/>
  <c r="F137"/>
  <c r="G137" s="1"/>
  <c r="H137" s="1"/>
  <c r="F141"/>
  <c r="G141" s="1"/>
  <c r="H141" s="1"/>
  <c r="F145"/>
  <c r="G145" s="1"/>
  <c r="H145" s="1"/>
  <c r="F149"/>
  <c r="G149" s="1"/>
  <c r="H149" s="1"/>
  <c r="F153"/>
  <c r="G153" s="1"/>
  <c r="H153" s="1"/>
  <c r="F157"/>
  <c r="G157" s="1"/>
  <c r="H157" s="1"/>
  <c r="F161"/>
  <c r="G161" s="1"/>
  <c r="H161" s="1"/>
  <c r="F165"/>
  <c r="G165" s="1"/>
  <c r="H165" s="1"/>
  <c r="F169"/>
  <c r="G169" s="1"/>
  <c r="H169" s="1"/>
  <c r="F172"/>
  <c r="G172" s="1"/>
  <c r="H172" s="1"/>
  <c r="F176"/>
  <c r="G176" s="1"/>
  <c r="H176" s="1"/>
  <c r="F180"/>
  <c r="G180" s="1"/>
  <c r="H180" s="1"/>
  <c r="F184"/>
  <c r="G184" s="1"/>
  <c r="H184" s="1"/>
  <c r="F188"/>
  <c r="G188" s="1"/>
  <c r="H188" s="1"/>
  <c r="F192"/>
  <c r="G192" s="1"/>
  <c r="H192" s="1"/>
  <c r="F196"/>
  <c r="G196" s="1"/>
  <c r="H196" s="1"/>
  <c r="F200"/>
  <c r="G200" s="1"/>
  <c r="H200" s="1"/>
  <c r="F204"/>
  <c r="G204" s="1"/>
  <c r="H204" s="1"/>
  <c r="F208"/>
  <c r="G208" s="1"/>
  <c r="H208" s="1"/>
  <c r="F212"/>
  <c r="G212" s="1"/>
  <c r="H212" s="1"/>
  <c r="F216"/>
  <c r="G216" s="1"/>
  <c r="H216" s="1"/>
  <c r="F220"/>
  <c r="G220" s="1"/>
  <c r="H220" s="1"/>
  <c r="F224"/>
  <c r="G224" s="1"/>
  <c r="H224" s="1"/>
  <c r="F228"/>
  <c r="G228" s="1"/>
  <c r="H228" s="1"/>
  <c r="F232"/>
  <c r="G232" s="1"/>
  <c r="H232" s="1"/>
  <c r="F236"/>
  <c r="G236" s="1"/>
  <c r="H236" s="1"/>
  <c r="F240"/>
  <c r="G240" s="1"/>
  <c r="H240" s="1"/>
  <c r="F244"/>
  <c r="G244" s="1"/>
  <c r="H244" s="1"/>
  <c r="F248"/>
  <c r="G248" s="1"/>
  <c r="H248" s="1"/>
  <c r="F252"/>
  <c r="G252" s="1"/>
  <c r="H252" s="1"/>
  <c r="F256"/>
  <c r="G256" s="1"/>
  <c r="H256" s="1"/>
  <c r="F260"/>
  <c r="G260" s="1"/>
  <c r="H260" s="1"/>
  <c r="F264"/>
  <c r="G264" s="1"/>
  <c r="H264" s="1"/>
  <c r="F268"/>
  <c r="G268" s="1"/>
  <c r="H268" s="1"/>
  <c r="F272"/>
  <c r="G272" s="1"/>
  <c r="H272" s="1"/>
  <c r="F275"/>
  <c r="G275" s="1"/>
  <c r="H275" s="1"/>
  <c r="F278"/>
  <c r="G278" s="1"/>
  <c r="H278" s="1"/>
  <c r="F281"/>
  <c r="G281" s="1"/>
  <c r="H281" s="1"/>
  <c r="F287"/>
  <c r="G287" s="1"/>
  <c r="H287" s="1"/>
  <c r="F291"/>
  <c r="G291" s="1"/>
  <c r="H291" s="1"/>
  <c r="F295"/>
  <c r="G295" s="1"/>
  <c r="H295" s="1"/>
  <c r="F299"/>
  <c r="G299" s="1"/>
  <c r="H299" s="1"/>
  <c r="F303"/>
  <c r="G303" s="1"/>
  <c r="H303" s="1"/>
  <c r="F307"/>
  <c r="G307" s="1"/>
  <c r="H307" s="1"/>
  <c r="F311"/>
  <c r="G311" s="1"/>
  <c r="H311" s="1"/>
  <c r="F315"/>
  <c r="G315" s="1"/>
  <c r="H315" s="1"/>
  <c r="F319"/>
  <c r="G319" s="1"/>
  <c r="H319" s="1"/>
  <c r="F323"/>
  <c r="G323" s="1"/>
  <c r="H323" s="1"/>
  <c r="F330"/>
  <c r="G330" s="1"/>
  <c r="H330" s="1"/>
  <c r="F334"/>
  <c r="G334" s="1"/>
  <c r="H334" s="1"/>
  <c r="F341"/>
  <c r="G341" s="1"/>
  <c r="H341" s="1"/>
  <c r="F345"/>
  <c r="G345" s="1"/>
  <c r="H345" s="1"/>
  <c r="F349"/>
  <c r="G349" s="1"/>
  <c r="H349" s="1"/>
  <c r="F353"/>
  <c r="G353" s="1"/>
  <c r="H353" s="1"/>
  <c r="F357"/>
  <c r="G357" s="1"/>
  <c r="H357" s="1"/>
  <c r="F361"/>
  <c r="G361" s="1"/>
  <c r="H361" s="1"/>
  <c r="F365"/>
  <c r="G365" s="1"/>
  <c r="H365" s="1"/>
  <c r="F369"/>
  <c r="G369" s="1"/>
  <c r="H369" s="1"/>
  <c r="F373"/>
  <c r="G373" s="1"/>
  <c r="H373" s="1"/>
  <c r="F377"/>
  <c r="G377" s="1"/>
  <c r="H377" s="1"/>
  <c r="F381"/>
  <c r="G381" s="1"/>
  <c r="H381" s="1"/>
  <c r="F385"/>
  <c r="G385" s="1"/>
  <c r="H385" s="1"/>
  <c r="F389"/>
  <c r="G389" s="1"/>
  <c r="H389" s="1"/>
  <c r="F393"/>
  <c r="G393" s="1"/>
  <c r="H393" s="1"/>
  <c r="F397"/>
  <c r="G397" s="1"/>
  <c r="H397" s="1"/>
  <c r="F401"/>
  <c r="G401" s="1"/>
  <c r="H401" s="1"/>
  <c r="F405"/>
  <c r="G405" s="1"/>
  <c r="H405" s="1"/>
  <c r="F409"/>
  <c r="G409" s="1"/>
  <c r="H409" s="1"/>
  <c r="F413"/>
  <c r="G413" s="1"/>
  <c r="H413" s="1"/>
  <c r="F417"/>
  <c r="G417" s="1"/>
  <c r="H417" s="1"/>
  <c r="F421"/>
  <c r="G421" s="1"/>
  <c r="H421" s="1"/>
  <c r="F424"/>
  <c r="G424" s="1"/>
  <c r="H424" s="1"/>
  <c r="F428"/>
  <c r="G428" s="1"/>
  <c r="H428" s="1"/>
  <c r="F432"/>
  <c r="G432" s="1"/>
  <c r="H432" s="1"/>
  <c r="F436"/>
  <c r="G436" s="1"/>
  <c r="H436" s="1"/>
  <c r="F440"/>
  <c r="G440" s="1"/>
  <c r="H440" s="1"/>
  <c r="F444"/>
  <c r="G444" s="1"/>
  <c r="H444" s="1"/>
  <c r="F448"/>
  <c r="G448" s="1"/>
  <c r="H448" s="1"/>
  <c r="F452"/>
  <c r="G452" s="1"/>
  <c r="H452" s="1"/>
  <c r="F456"/>
  <c r="G456" s="1"/>
  <c r="H456" s="1"/>
  <c r="F460"/>
  <c r="G460" s="1"/>
  <c r="H460" s="1"/>
  <c r="F464"/>
  <c r="G464" s="1"/>
  <c r="H464" s="1"/>
  <c r="F468"/>
  <c r="G468" s="1"/>
  <c r="H468" s="1"/>
  <c r="F472"/>
  <c r="G472" s="1"/>
  <c r="H472" s="1"/>
  <c r="F476"/>
  <c r="G476" s="1"/>
  <c r="H476" s="1"/>
  <c r="F480"/>
  <c r="G480" s="1"/>
  <c r="H480" s="1"/>
  <c r="F484"/>
  <c r="G484" s="1"/>
  <c r="H484" s="1"/>
  <c r="F488"/>
  <c r="G488" s="1"/>
  <c r="H488" s="1"/>
  <c r="F492"/>
  <c r="G492" s="1"/>
  <c r="H492" s="1"/>
  <c r="F496"/>
  <c r="G496" s="1"/>
  <c r="H496" s="1"/>
  <c r="F499"/>
  <c r="G499" s="1"/>
  <c r="H499" s="1"/>
  <c r="F503"/>
  <c r="G503" s="1"/>
  <c r="H503" s="1"/>
  <c r="F507"/>
  <c r="G507" s="1"/>
  <c r="H507" s="1"/>
  <c r="F511"/>
  <c r="G511" s="1"/>
  <c r="H511" s="1"/>
  <c r="F515"/>
  <c r="G515" s="1"/>
  <c r="H515" s="1"/>
  <c r="F518"/>
  <c r="G518" s="1"/>
  <c r="H518" s="1"/>
  <c r="F522"/>
  <c r="G522" s="1"/>
  <c r="H522" s="1"/>
  <c r="F526"/>
  <c r="G526" s="1"/>
  <c r="H526" s="1"/>
  <c r="F530"/>
  <c r="G530" s="1"/>
  <c r="H530" s="1"/>
  <c r="F533"/>
  <c r="G533" s="1"/>
  <c r="H533" s="1"/>
  <c r="F537"/>
  <c r="G537" s="1"/>
  <c r="H537" s="1"/>
  <c r="F541"/>
  <c r="G541" s="1"/>
  <c r="H541" s="1"/>
  <c r="F545"/>
  <c r="G545" s="1"/>
  <c r="H545" s="1"/>
  <c r="F549"/>
  <c r="G549" s="1"/>
  <c r="H549" s="1"/>
  <c r="F553"/>
  <c r="G553" s="1"/>
  <c r="H553" s="1"/>
  <c r="F557"/>
  <c r="G557" s="1"/>
  <c r="H557" s="1"/>
  <c r="F560"/>
  <c r="G560" s="1"/>
  <c r="H560" s="1"/>
  <c r="F564"/>
  <c r="G564" s="1"/>
  <c r="H564" s="1"/>
  <c r="F568"/>
  <c r="G568" s="1"/>
  <c r="H568" s="1"/>
  <c r="F572"/>
  <c r="G572" s="1"/>
  <c r="H572" s="1"/>
  <c r="F576"/>
  <c r="G576" s="1"/>
  <c r="H576" s="1"/>
  <c r="F580"/>
  <c r="G580" s="1"/>
  <c r="H580" s="1"/>
  <c r="F584"/>
  <c r="G584" s="1"/>
  <c r="H584" s="1"/>
  <c r="F588"/>
  <c r="G588" s="1"/>
  <c r="H588" s="1"/>
  <c r="F592"/>
  <c r="G592" s="1"/>
  <c r="H592" s="1"/>
  <c r="F596"/>
  <c r="G596" s="1"/>
  <c r="H596" s="1"/>
  <c r="F600"/>
  <c r="G600" s="1"/>
  <c r="H600" s="1"/>
  <c r="F604"/>
  <c r="G604" s="1"/>
  <c r="H604" s="1"/>
  <c r="F608"/>
  <c r="G608" s="1"/>
  <c r="H608" s="1"/>
  <c r="F612"/>
  <c r="G612" s="1"/>
  <c r="H612" s="1"/>
  <c r="F616"/>
  <c r="G616" s="1"/>
  <c r="H616" s="1"/>
  <c r="F620"/>
  <c r="G620" s="1"/>
  <c r="H620" s="1"/>
  <c r="F624"/>
  <c r="G624" s="1"/>
  <c r="H624" s="1"/>
  <c r="F628"/>
  <c r="G628" s="1"/>
  <c r="H628" s="1"/>
  <c r="F632"/>
  <c r="G632" s="1"/>
  <c r="H632" s="1"/>
  <c r="F2"/>
  <c r="G2" s="1"/>
  <c r="H2" s="1"/>
  <c r="F5"/>
  <c r="G5" s="1"/>
  <c r="H5" s="1"/>
  <c r="F9"/>
  <c r="G9" s="1"/>
  <c r="H9" s="1"/>
  <c r="F13"/>
  <c r="G13" s="1"/>
  <c r="H13" s="1"/>
  <c r="F17"/>
  <c r="G17" s="1"/>
  <c r="H17" s="1"/>
  <c r="F21"/>
  <c r="G21" s="1"/>
  <c r="H21" s="1"/>
  <c r="F25"/>
  <c r="G25" s="1"/>
  <c r="H25" s="1"/>
  <c r="F29"/>
  <c r="G29" s="1"/>
  <c r="H29" s="1"/>
  <c r="F32"/>
  <c r="G32" s="1"/>
  <c r="H32" s="1"/>
  <c r="F35"/>
  <c r="G35" s="1"/>
  <c r="H35" s="1"/>
  <c r="F38"/>
  <c r="G38" s="1"/>
  <c r="H38" s="1"/>
  <c r="F42"/>
  <c r="G42" s="1"/>
  <c r="H42" s="1"/>
  <c r="F46"/>
  <c r="G46" s="1"/>
  <c r="H46" s="1"/>
  <c r="F50"/>
  <c r="G50" s="1"/>
  <c r="H50" s="1"/>
  <c r="F54"/>
  <c r="G54" s="1"/>
  <c r="H54" s="1"/>
  <c r="F58"/>
  <c r="G58" s="1"/>
  <c r="H58" s="1"/>
  <c r="F61"/>
  <c r="G61" s="1"/>
  <c r="H61" s="1"/>
  <c r="F65"/>
  <c r="G65" s="1"/>
  <c r="H65" s="1"/>
  <c r="F69"/>
  <c r="G69" s="1"/>
  <c r="H69" s="1"/>
  <c r="F73"/>
  <c r="G73" s="1"/>
  <c r="H73" s="1"/>
  <c r="F77"/>
  <c r="G77" s="1"/>
  <c r="H77" s="1"/>
  <c r="F81"/>
  <c r="G81" s="1"/>
  <c r="H81" s="1"/>
  <c r="F85"/>
  <c r="G85" s="1"/>
  <c r="H85" s="1"/>
  <c r="F89"/>
  <c r="G89" s="1"/>
  <c r="H89" s="1"/>
  <c r="F93"/>
  <c r="G93" s="1"/>
  <c r="H93" s="1"/>
  <c r="F96"/>
  <c r="G96" s="1"/>
  <c r="H96" s="1"/>
  <c r="F100"/>
  <c r="G100" s="1"/>
  <c r="H100" s="1"/>
  <c r="F104"/>
  <c r="G104" s="1"/>
  <c r="H104" s="1"/>
  <c r="F108"/>
  <c r="G108" s="1"/>
  <c r="H108" s="1"/>
  <c r="F112"/>
  <c r="G112" s="1"/>
  <c r="H112" s="1"/>
  <c r="F116"/>
  <c r="G116" s="1"/>
  <c r="H116" s="1"/>
  <c r="F120"/>
  <c r="G120" s="1"/>
  <c r="H120" s="1"/>
  <c r="F124"/>
  <c r="G124" s="1"/>
  <c r="H124" s="1"/>
  <c r="F128"/>
  <c r="G128" s="1"/>
  <c r="H128" s="1"/>
  <c r="F132"/>
  <c r="G132" s="1"/>
  <c r="H132" s="1"/>
  <c r="F136"/>
  <c r="G136" s="1"/>
  <c r="H136" s="1"/>
  <c r="F140"/>
  <c r="G140" s="1"/>
  <c r="H140" s="1"/>
  <c r="F144"/>
  <c r="G144" s="1"/>
  <c r="H144" s="1"/>
  <c r="F148"/>
  <c r="G148" s="1"/>
  <c r="H148" s="1"/>
  <c r="F152"/>
  <c r="G152" s="1"/>
  <c r="H152" s="1"/>
  <c r="F156"/>
  <c r="G156" s="1"/>
  <c r="H156" s="1"/>
  <c r="F160"/>
  <c r="G160" s="1"/>
  <c r="H160" s="1"/>
  <c r="F164"/>
  <c r="G164" s="1"/>
  <c r="H164" s="1"/>
  <c r="F168"/>
  <c r="G168" s="1"/>
  <c r="H168" s="1"/>
  <c r="F175"/>
  <c r="G175" s="1"/>
  <c r="H175" s="1"/>
  <c r="F179"/>
  <c r="G179" s="1"/>
  <c r="H179" s="1"/>
  <c r="F183"/>
  <c r="G183" s="1"/>
  <c r="H183" s="1"/>
  <c r="F187"/>
  <c r="G187" s="1"/>
  <c r="H187" s="1"/>
  <c r="F191"/>
  <c r="G191" s="1"/>
  <c r="H191" s="1"/>
  <c r="F195"/>
  <c r="G195" s="1"/>
  <c r="H195" s="1"/>
  <c r="F199"/>
  <c r="G199" s="1"/>
  <c r="H199" s="1"/>
  <c r="F203"/>
  <c r="G203" s="1"/>
  <c r="H203" s="1"/>
  <c r="F207"/>
  <c r="G207" s="1"/>
  <c r="H207" s="1"/>
  <c r="F211"/>
  <c r="G211" s="1"/>
  <c r="H211" s="1"/>
  <c r="F215"/>
  <c r="G215" s="1"/>
  <c r="H215" s="1"/>
  <c r="F219"/>
  <c r="G219" s="1"/>
  <c r="H219" s="1"/>
  <c r="F223"/>
  <c r="G223" s="1"/>
  <c r="H223" s="1"/>
  <c r="F227"/>
  <c r="G227" s="1"/>
  <c r="H227" s="1"/>
  <c r="F231"/>
  <c r="G231" s="1"/>
  <c r="H231" s="1"/>
  <c r="F235"/>
  <c r="G235" s="1"/>
  <c r="H235" s="1"/>
  <c r="F239"/>
  <c r="G239" s="1"/>
  <c r="H239" s="1"/>
  <c r="F243"/>
  <c r="G243" s="1"/>
  <c r="H243" s="1"/>
  <c r="F247"/>
  <c r="G247" s="1"/>
  <c r="H247" s="1"/>
  <c r="F251"/>
  <c r="G251" s="1"/>
  <c r="H251" s="1"/>
  <c r="F255"/>
  <c r="G255" s="1"/>
  <c r="H255" s="1"/>
  <c r="F259"/>
  <c r="G259" s="1"/>
  <c r="H259" s="1"/>
  <c r="F263"/>
  <c r="G263" s="1"/>
  <c r="H263" s="1"/>
  <c r="F267"/>
  <c r="G267" s="1"/>
  <c r="H267" s="1"/>
  <c r="F271"/>
  <c r="G271" s="1"/>
  <c r="H271" s="1"/>
  <c r="F274"/>
  <c r="G274" s="1"/>
  <c r="H274" s="1"/>
  <c r="F277"/>
  <c r="G277" s="1"/>
  <c r="H277" s="1"/>
  <c r="F280"/>
  <c r="G280" s="1"/>
  <c r="H280" s="1"/>
  <c r="F284"/>
  <c r="G284" s="1"/>
  <c r="H284" s="1"/>
  <c r="F290"/>
  <c r="G290" s="1"/>
  <c r="H290" s="1"/>
  <c r="F294"/>
  <c r="G294" s="1"/>
  <c r="H294" s="1"/>
  <c r="F298"/>
  <c r="G298" s="1"/>
  <c r="H298" s="1"/>
  <c r="F302"/>
  <c r="G302" s="1"/>
  <c r="H302" s="1"/>
  <c r="F306"/>
  <c r="G306" s="1"/>
  <c r="H306" s="1"/>
  <c r="F310"/>
  <c r="G310" s="1"/>
  <c r="H310" s="1"/>
  <c r="F314"/>
  <c r="G314" s="1"/>
  <c r="H314" s="1"/>
  <c r="F318"/>
  <c r="G318" s="1"/>
  <c r="H318" s="1"/>
  <c r="F322"/>
  <c r="G322" s="1"/>
  <c r="H322" s="1"/>
  <c r="F326"/>
  <c r="G326" s="1"/>
  <c r="H326" s="1"/>
  <c r="F329"/>
  <c r="G329" s="1"/>
  <c r="H329" s="1"/>
  <c r="F333"/>
  <c r="G333" s="1"/>
  <c r="H333" s="1"/>
  <c r="F337"/>
  <c r="G337" s="1"/>
  <c r="H337" s="1"/>
  <c r="F340"/>
  <c r="G340" s="1"/>
  <c r="H340" s="1"/>
  <c r="F344"/>
  <c r="G344" s="1"/>
  <c r="H344" s="1"/>
  <c r="F348"/>
  <c r="G348" s="1"/>
  <c r="H348" s="1"/>
  <c r="F352"/>
  <c r="G352" s="1"/>
  <c r="H352" s="1"/>
  <c r="F356"/>
  <c r="G356" s="1"/>
  <c r="H356" s="1"/>
  <c r="F360"/>
  <c r="G360" s="1"/>
  <c r="H360" s="1"/>
  <c r="F364"/>
  <c r="G364" s="1"/>
  <c r="H364" s="1"/>
  <c r="F368"/>
  <c r="G368" s="1"/>
  <c r="H368" s="1"/>
  <c r="F372"/>
  <c r="G372" s="1"/>
  <c r="H372" s="1"/>
  <c r="F376"/>
  <c r="G376" s="1"/>
  <c r="H376" s="1"/>
  <c r="F380"/>
  <c r="G380" s="1"/>
  <c r="H380" s="1"/>
  <c r="F384"/>
  <c r="G384" s="1"/>
  <c r="H384" s="1"/>
  <c r="F388"/>
  <c r="G388" s="1"/>
  <c r="H388" s="1"/>
  <c r="F392"/>
  <c r="G392" s="1"/>
  <c r="H392" s="1"/>
  <c r="F396"/>
  <c r="G396" s="1"/>
  <c r="H396" s="1"/>
  <c r="F400"/>
  <c r="G400" s="1"/>
  <c r="H400" s="1"/>
  <c r="F404"/>
  <c r="G404" s="1"/>
  <c r="H404" s="1"/>
  <c r="F408"/>
  <c r="G408" s="1"/>
  <c r="H408" s="1"/>
  <c r="F412"/>
  <c r="G412" s="1"/>
  <c r="H412" s="1"/>
  <c r="F416"/>
  <c r="G416" s="1"/>
  <c r="H416" s="1"/>
  <c r="F420"/>
  <c r="G420" s="1"/>
  <c r="H420" s="1"/>
  <c r="F423"/>
  <c r="G423" s="1"/>
  <c r="H423" s="1"/>
  <c r="F427"/>
  <c r="G427" s="1"/>
  <c r="H427" s="1"/>
  <c r="F431"/>
  <c r="G431" s="1"/>
  <c r="H431" s="1"/>
  <c r="F435"/>
  <c r="G435" s="1"/>
  <c r="H435" s="1"/>
  <c r="F439"/>
  <c r="G439" s="1"/>
  <c r="H439" s="1"/>
  <c r="F443"/>
  <c r="G443" s="1"/>
  <c r="H443" s="1"/>
  <c r="F447"/>
  <c r="G447" s="1"/>
  <c r="H447" s="1"/>
  <c r="F451"/>
  <c r="G451" s="1"/>
  <c r="H451" s="1"/>
  <c r="F455"/>
  <c r="G455" s="1"/>
  <c r="H455" s="1"/>
  <c r="F459"/>
  <c r="G459" s="1"/>
  <c r="H459" s="1"/>
  <c r="F463"/>
  <c r="G463" s="1"/>
  <c r="H463" s="1"/>
  <c r="F467"/>
  <c r="G467" s="1"/>
  <c r="H467" s="1"/>
  <c r="F471"/>
  <c r="G471" s="1"/>
  <c r="H471" s="1"/>
  <c r="F475"/>
  <c r="G475" s="1"/>
  <c r="H475" s="1"/>
  <c r="F479"/>
  <c r="G479" s="1"/>
  <c r="H479" s="1"/>
  <c r="F483"/>
  <c r="G483" s="1"/>
  <c r="H483" s="1"/>
  <c r="F487"/>
  <c r="G487" s="1"/>
  <c r="H487" s="1"/>
  <c r="F491"/>
  <c r="G491" s="1"/>
  <c r="H491" s="1"/>
  <c r="F495"/>
  <c r="G495" s="1"/>
  <c r="H495" s="1"/>
  <c r="F498"/>
  <c r="G498" s="1"/>
  <c r="H498" s="1"/>
  <c r="F502"/>
  <c r="G502" s="1"/>
  <c r="H502" s="1"/>
  <c r="F506"/>
  <c r="G506" s="1"/>
  <c r="H506" s="1"/>
  <c r="F510"/>
  <c r="G510" s="1"/>
  <c r="H510" s="1"/>
  <c r="F514"/>
  <c r="G514" s="1"/>
  <c r="H514" s="1"/>
  <c r="F517"/>
  <c r="G517" s="1"/>
  <c r="H517" s="1"/>
  <c r="F521"/>
  <c r="G521" s="1"/>
  <c r="H521" s="1"/>
  <c r="F525"/>
  <c r="G525" s="1"/>
  <c r="H525" s="1"/>
  <c r="F529"/>
  <c r="G529" s="1"/>
  <c r="H529" s="1"/>
  <c r="F532"/>
  <c r="G532" s="1"/>
  <c r="H532" s="1"/>
  <c r="F536"/>
  <c r="G536" s="1"/>
  <c r="H536" s="1"/>
  <c r="F540"/>
  <c r="G540" s="1"/>
  <c r="H540" s="1"/>
  <c r="F544"/>
  <c r="G544" s="1"/>
  <c r="H544" s="1"/>
  <c r="F548"/>
  <c r="G548" s="1"/>
  <c r="H548" s="1"/>
  <c r="F552"/>
  <c r="G552" s="1"/>
  <c r="H552" s="1"/>
  <c r="F556"/>
  <c r="G556" s="1"/>
  <c r="H556" s="1"/>
  <c r="F559"/>
  <c r="G559" s="1"/>
  <c r="H559" s="1"/>
  <c r="F563"/>
  <c r="G563" s="1"/>
  <c r="H563" s="1"/>
  <c r="F567"/>
  <c r="G567" s="1"/>
  <c r="H567" s="1"/>
  <c r="F571"/>
  <c r="G571" s="1"/>
  <c r="H571" s="1"/>
  <c r="F575"/>
  <c r="G575" s="1"/>
  <c r="H575" s="1"/>
  <c r="F579"/>
  <c r="G579" s="1"/>
  <c r="H579" s="1"/>
  <c r="F583"/>
  <c r="G583" s="1"/>
  <c r="H583" s="1"/>
  <c r="F587"/>
  <c r="G587" s="1"/>
  <c r="H587" s="1"/>
  <c r="F591"/>
  <c r="G591" s="1"/>
  <c r="H591" s="1"/>
  <c r="F595"/>
  <c r="G595" s="1"/>
  <c r="H595" s="1"/>
  <c r="F599"/>
  <c r="G599" s="1"/>
  <c r="H599" s="1"/>
  <c r="F603"/>
  <c r="G603" s="1"/>
  <c r="H603" s="1"/>
  <c r="F607"/>
  <c r="G607" s="1"/>
  <c r="H607" s="1"/>
  <c r="F611"/>
  <c r="G611" s="1"/>
  <c r="H611" s="1"/>
  <c r="F615"/>
  <c r="G615" s="1"/>
  <c r="H615" s="1"/>
  <c r="F619"/>
  <c r="G619" s="1"/>
  <c r="H619" s="1"/>
  <c r="F623"/>
  <c r="G623" s="1"/>
  <c r="H623" s="1"/>
  <c r="F627"/>
  <c r="G627" s="1"/>
  <c r="H627" s="1"/>
  <c r="F631"/>
  <c r="G631" s="1"/>
  <c r="H631" s="1"/>
  <c r="F635"/>
  <c r="G635" s="1"/>
  <c r="H635" s="1"/>
  <c r="F4"/>
  <c r="G4" s="1"/>
  <c r="H4" s="1"/>
  <c r="F8"/>
  <c r="G8" s="1"/>
  <c r="H8" s="1"/>
  <c r="F12"/>
  <c r="G12" s="1"/>
  <c r="H12" s="1"/>
  <c r="F16"/>
  <c r="G16" s="1"/>
  <c r="H16" s="1"/>
  <c r="F20"/>
  <c r="G20" s="1"/>
  <c r="H20" s="1"/>
  <c r="F24"/>
  <c r="G24" s="1"/>
  <c r="H24" s="1"/>
  <c r="F28"/>
  <c r="G28" s="1"/>
  <c r="H28" s="1"/>
  <c r="F31"/>
  <c r="G31" s="1"/>
  <c r="H31" s="1"/>
  <c r="F34"/>
  <c r="G34" s="1"/>
  <c r="H34" s="1"/>
  <c r="F41"/>
  <c r="G41" s="1"/>
  <c r="H41" s="1"/>
  <c r="F45"/>
  <c r="G45" s="1"/>
  <c r="H45" s="1"/>
  <c r="F49"/>
  <c r="G49" s="1"/>
  <c r="H49" s="1"/>
  <c r="F53"/>
  <c r="G53" s="1"/>
  <c r="H53" s="1"/>
  <c r="F57"/>
  <c r="G57" s="1"/>
  <c r="H57" s="1"/>
  <c r="F64"/>
  <c r="G64" s="1"/>
  <c r="H64" s="1"/>
  <c r="F68"/>
  <c r="G68" s="1"/>
  <c r="H68" s="1"/>
  <c r="F72"/>
  <c r="G72" s="1"/>
  <c r="H72" s="1"/>
  <c r="F76"/>
  <c r="G76" s="1"/>
  <c r="H76" s="1"/>
  <c r="F80"/>
  <c r="G80" s="1"/>
  <c r="H80" s="1"/>
  <c r="F84"/>
  <c r="G84" s="1"/>
  <c r="H84" s="1"/>
  <c r="F88"/>
  <c r="G88" s="1"/>
  <c r="H88" s="1"/>
  <c r="F92"/>
  <c r="G92" s="1"/>
  <c r="H92" s="1"/>
  <c r="F95"/>
  <c r="G95" s="1"/>
  <c r="H95" s="1"/>
  <c r="F99"/>
  <c r="G99" s="1"/>
  <c r="H99" s="1"/>
  <c r="F103"/>
  <c r="G103" s="1"/>
  <c r="H103" s="1"/>
  <c r="F107"/>
  <c r="G107" s="1"/>
  <c r="H107" s="1"/>
  <c r="F111"/>
  <c r="G111" s="1"/>
  <c r="H111" s="1"/>
  <c r="F115"/>
  <c r="G115" s="1"/>
  <c r="H115" s="1"/>
  <c r="F119"/>
  <c r="G119" s="1"/>
  <c r="H119" s="1"/>
  <c r="F123"/>
  <c r="G123" s="1"/>
  <c r="H123" s="1"/>
  <c r="F127"/>
  <c r="G127" s="1"/>
  <c r="H127" s="1"/>
  <c r="F131"/>
  <c r="G131" s="1"/>
  <c r="H131" s="1"/>
  <c r="F135"/>
  <c r="G135" s="1"/>
  <c r="H135" s="1"/>
  <c r="F139"/>
  <c r="G139" s="1"/>
  <c r="H139" s="1"/>
  <c r="F143"/>
  <c r="G143" s="1"/>
  <c r="H143" s="1"/>
  <c r="F147"/>
  <c r="G147" s="1"/>
  <c r="H147" s="1"/>
  <c r="F151"/>
  <c r="G151" s="1"/>
  <c r="H151" s="1"/>
  <c r="F155"/>
  <c r="G155" s="1"/>
  <c r="H155" s="1"/>
  <c r="F159"/>
  <c r="G159" s="1"/>
  <c r="H159" s="1"/>
  <c r="F163"/>
  <c r="G163" s="1"/>
  <c r="H163" s="1"/>
  <c r="F167"/>
  <c r="G167" s="1"/>
  <c r="H167" s="1"/>
  <c r="F171"/>
  <c r="G171" s="1"/>
  <c r="H171" s="1"/>
  <c r="F174"/>
  <c r="G174" s="1"/>
  <c r="H174" s="1"/>
  <c r="F178"/>
  <c r="G178" s="1"/>
  <c r="H178" s="1"/>
  <c r="F182"/>
  <c r="G182" s="1"/>
  <c r="H182" s="1"/>
  <c r="F186"/>
  <c r="G186" s="1"/>
  <c r="H186" s="1"/>
  <c r="F190"/>
  <c r="G190" s="1"/>
  <c r="H190" s="1"/>
  <c r="F194"/>
  <c r="G194" s="1"/>
  <c r="H194" s="1"/>
  <c r="F198"/>
  <c r="G198" s="1"/>
  <c r="H198" s="1"/>
  <c r="F202"/>
  <c r="G202" s="1"/>
  <c r="H202" s="1"/>
  <c r="F206"/>
  <c r="G206" s="1"/>
  <c r="H206" s="1"/>
  <c r="F210"/>
  <c r="G210" s="1"/>
  <c r="H210" s="1"/>
  <c r="F214"/>
  <c r="G214" s="1"/>
  <c r="H214" s="1"/>
  <c r="F218"/>
  <c r="G218" s="1"/>
  <c r="H218" s="1"/>
  <c r="F222"/>
  <c r="G222" s="1"/>
  <c r="H222" s="1"/>
  <c r="F226"/>
  <c r="G226" s="1"/>
  <c r="H226" s="1"/>
  <c r="F230"/>
  <c r="G230" s="1"/>
  <c r="H230" s="1"/>
  <c r="F234"/>
  <c r="G234" s="1"/>
  <c r="H234" s="1"/>
  <c r="F238"/>
  <c r="G238" s="1"/>
  <c r="H238" s="1"/>
  <c r="F242"/>
  <c r="G242" s="1"/>
  <c r="H242" s="1"/>
  <c r="F246"/>
  <c r="G246" s="1"/>
  <c r="H246" s="1"/>
  <c r="F250"/>
  <c r="G250" s="1"/>
  <c r="H250" s="1"/>
  <c r="F254"/>
  <c r="G254" s="1"/>
  <c r="H254" s="1"/>
  <c r="F258"/>
  <c r="G258" s="1"/>
  <c r="H258" s="1"/>
  <c r="F262"/>
  <c r="G262" s="1"/>
  <c r="H262" s="1"/>
  <c r="F266"/>
  <c r="G266" s="1"/>
  <c r="H266" s="1"/>
  <c r="F270"/>
  <c r="G270" s="1"/>
  <c r="H270" s="1"/>
  <c r="F273"/>
  <c r="G273" s="1"/>
  <c r="H273" s="1"/>
  <c r="F283"/>
  <c r="G283" s="1"/>
  <c r="H283" s="1"/>
  <c r="F286"/>
  <c r="G286" s="1"/>
  <c r="H286" s="1"/>
  <c r="F289"/>
  <c r="G289" s="1"/>
  <c r="H289" s="1"/>
  <c r="F293"/>
  <c r="G293" s="1"/>
  <c r="H293" s="1"/>
  <c r="F297"/>
  <c r="G297" s="1"/>
  <c r="H297" s="1"/>
  <c r="F301"/>
  <c r="G301" s="1"/>
  <c r="H301" s="1"/>
  <c r="F305"/>
  <c r="G305" s="1"/>
  <c r="H305" s="1"/>
  <c r="F309"/>
  <c r="G309" s="1"/>
  <c r="H309" s="1"/>
  <c r="F313"/>
  <c r="G313" s="1"/>
  <c r="H313" s="1"/>
  <c r="F317"/>
  <c r="G317" s="1"/>
  <c r="H317" s="1"/>
  <c r="F321"/>
  <c r="G321" s="1"/>
  <c r="H321" s="1"/>
  <c r="F325"/>
  <c r="G325" s="1"/>
  <c r="H325" s="1"/>
  <c r="F328"/>
  <c r="G328" s="1"/>
  <c r="H328" s="1"/>
  <c r="F332"/>
  <c r="G332" s="1"/>
  <c r="H332" s="1"/>
  <c r="F336"/>
  <c r="G336" s="1"/>
  <c r="H336" s="1"/>
  <c r="F339"/>
  <c r="G339" s="1"/>
  <c r="H339" s="1"/>
  <c r="F343"/>
  <c r="G343" s="1"/>
  <c r="H343" s="1"/>
  <c r="F347"/>
  <c r="G347" s="1"/>
  <c r="H347" s="1"/>
  <c r="F351"/>
  <c r="G351" s="1"/>
  <c r="H351" s="1"/>
  <c r="F355"/>
  <c r="G355" s="1"/>
  <c r="H355" s="1"/>
  <c r="F359"/>
  <c r="G359" s="1"/>
  <c r="H359" s="1"/>
  <c r="F363"/>
  <c r="G363" s="1"/>
  <c r="H363" s="1"/>
  <c r="F367"/>
  <c r="G367" s="1"/>
  <c r="H367" s="1"/>
  <c r="F371"/>
  <c r="G371" s="1"/>
  <c r="H371" s="1"/>
  <c r="F375"/>
  <c r="G375" s="1"/>
  <c r="H375" s="1"/>
  <c r="F379"/>
  <c r="G379" s="1"/>
  <c r="H379" s="1"/>
  <c r="F383"/>
  <c r="G383" s="1"/>
  <c r="H383" s="1"/>
  <c r="F387"/>
  <c r="G387" s="1"/>
  <c r="H387" s="1"/>
  <c r="F391"/>
  <c r="G391" s="1"/>
  <c r="H391" s="1"/>
  <c r="F395"/>
  <c r="G395" s="1"/>
  <c r="H395" s="1"/>
  <c r="F399"/>
  <c r="G399" s="1"/>
  <c r="H399" s="1"/>
  <c r="F403"/>
  <c r="G403" s="1"/>
  <c r="H403" s="1"/>
  <c r="F407"/>
  <c r="G407" s="1"/>
  <c r="H407" s="1"/>
  <c r="F411"/>
  <c r="G411" s="1"/>
  <c r="H411" s="1"/>
  <c r="F415"/>
  <c r="G415" s="1"/>
  <c r="H415" s="1"/>
  <c r="F419"/>
  <c r="G419" s="1"/>
  <c r="H419" s="1"/>
  <c r="F426"/>
  <c r="G426" s="1"/>
  <c r="H426" s="1"/>
  <c r="F430"/>
  <c r="G430" s="1"/>
  <c r="H430" s="1"/>
  <c r="F434"/>
  <c r="G434" s="1"/>
  <c r="H434" s="1"/>
  <c r="F438"/>
  <c r="G438" s="1"/>
  <c r="H438" s="1"/>
  <c r="F442"/>
  <c r="G442" s="1"/>
  <c r="H442" s="1"/>
  <c r="F446"/>
  <c r="G446" s="1"/>
  <c r="H446" s="1"/>
  <c r="F450"/>
  <c r="G450" s="1"/>
  <c r="H450" s="1"/>
  <c r="F454"/>
  <c r="G454" s="1"/>
  <c r="H454" s="1"/>
  <c r="F458"/>
  <c r="G458" s="1"/>
  <c r="H458" s="1"/>
  <c r="F462"/>
  <c r="G462" s="1"/>
  <c r="H462" s="1"/>
  <c r="F466"/>
  <c r="G466" s="1"/>
  <c r="H466" s="1"/>
  <c r="F470"/>
  <c r="G470" s="1"/>
  <c r="H470" s="1"/>
  <c r="F474"/>
  <c r="G474" s="1"/>
  <c r="H474" s="1"/>
  <c r="F478"/>
  <c r="G478" s="1"/>
  <c r="H478" s="1"/>
  <c r="F482"/>
  <c r="G482" s="1"/>
  <c r="H482" s="1"/>
  <c r="F486"/>
  <c r="G486" s="1"/>
  <c r="H486" s="1"/>
  <c r="F490"/>
  <c r="G490" s="1"/>
  <c r="H490" s="1"/>
  <c r="F494"/>
  <c r="G494" s="1"/>
  <c r="H494" s="1"/>
  <c r="F497"/>
  <c r="G497" s="1"/>
  <c r="H497" s="1"/>
  <c r="F501"/>
  <c r="G501" s="1"/>
  <c r="H501" s="1"/>
  <c r="F505"/>
  <c r="G505" s="1"/>
  <c r="H505" s="1"/>
  <c r="F509"/>
  <c r="G509" s="1"/>
  <c r="H509" s="1"/>
  <c r="F513"/>
  <c r="G513" s="1"/>
  <c r="H513" s="1"/>
  <c r="F520"/>
  <c r="G520" s="1"/>
  <c r="H520" s="1"/>
  <c r="F524"/>
  <c r="G524" s="1"/>
  <c r="H524" s="1"/>
  <c r="F528"/>
  <c r="G528" s="1"/>
  <c r="H528" s="1"/>
  <c r="F531"/>
  <c r="G531" s="1"/>
  <c r="H531" s="1"/>
  <c r="F535"/>
  <c r="G535" s="1"/>
  <c r="H535" s="1"/>
  <c r="F539"/>
  <c r="G539" s="1"/>
  <c r="H539" s="1"/>
  <c r="F543"/>
  <c r="G543" s="1"/>
  <c r="H543" s="1"/>
  <c r="F547"/>
  <c r="G547" s="1"/>
  <c r="H547" s="1"/>
  <c r="F551"/>
  <c r="G551" s="1"/>
  <c r="H551" s="1"/>
  <c r="F555"/>
  <c r="G555" s="1"/>
  <c r="H555" s="1"/>
  <c r="F562"/>
  <c r="G562" s="1"/>
  <c r="H562" s="1"/>
  <c r="F566"/>
  <c r="G566" s="1"/>
  <c r="H566" s="1"/>
  <c r="F570"/>
  <c r="G570" s="1"/>
  <c r="H570" s="1"/>
  <c r="F574"/>
  <c r="G574" s="1"/>
  <c r="H574" s="1"/>
  <c r="F578"/>
  <c r="G578" s="1"/>
  <c r="H578" s="1"/>
  <c r="F582"/>
  <c r="G582" s="1"/>
  <c r="H582" s="1"/>
  <c r="F586"/>
  <c r="G586" s="1"/>
  <c r="H586" s="1"/>
  <c r="F590"/>
  <c r="G590" s="1"/>
  <c r="H590" s="1"/>
  <c r="F594"/>
  <c r="G594" s="1"/>
  <c r="H594" s="1"/>
  <c r="F598"/>
  <c r="G598" s="1"/>
  <c r="H598" s="1"/>
  <c r="F602"/>
  <c r="G602" s="1"/>
  <c r="H602" s="1"/>
  <c r="F606"/>
  <c r="G606" s="1"/>
  <c r="H606" s="1"/>
  <c r="F610"/>
  <c r="G610" s="1"/>
  <c r="H610" s="1"/>
  <c r="F614"/>
  <c r="G614" s="1"/>
  <c r="H614" s="1"/>
  <c r="F618"/>
  <c r="G618" s="1"/>
  <c r="H618" s="1"/>
  <c r="F622"/>
  <c r="G622" s="1"/>
  <c r="H622" s="1"/>
  <c r="F626"/>
  <c r="G626" s="1"/>
  <c r="H626" s="1"/>
  <c r="F630"/>
  <c r="G630" s="1"/>
  <c r="H630" s="1"/>
  <c r="F634"/>
  <c r="G634" s="1"/>
  <c r="H634" s="1"/>
  <c r="O15" i="2"/>
  <c r="O9"/>
  <c r="O2"/>
  <c r="O13"/>
  <c r="O5"/>
  <c r="O12"/>
  <c r="H646" i="10" l="1"/>
  <c r="AD2"/>
  <c r="AG2" s="1"/>
  <c r="P647"/>
  <c r="AG302"/>
  <c r="AE302"/>
  <c r="AE152"/>
  <c r="AG152"/>
  <c r="AG607"/>
  <c r="AE607"/>
  <c r="AE356"/>
  <c r="AG356"/>
  <c r="AG620"/>
  <c r="AE620"/>
  <c r="AG307"/>
  <c r="AE307"/>
  <c r="AE59"/>
  <c r="AG59"/>
  <c r="AG378"/>
  <c r="AE378"/>
  <c r="AE130"/>
  <c r="AG130"/>
  <c r="AG391"/>
  <c r="AE391"/>
  <c r="AE20"/>
  <c r="AG20"/>
  <c r="AE112"/>
  <c r="AG112"/>
  <c r="AG373"/>
  <c r="AE373"/>
  <c r="AE62"/>
  <c r="AG62"/>
  <c r="AE320"/>
  <c r="AG320"/>
  <c r="AE71"/>
  <c r="AG71"/>
  <c r="AG458"/>
  <c r="AE458"/>
  <c r="AE210"/>
  <c r="AG210"/>
  <c r="AG567"/>
  <c r="AE567"/>
  <c r="AG564"/>
  <c r="AE564"/>
  <c r="AE192"/>
  <c r="AG192"/>
  <c r="AG512"/>
  <c r="AE512"/>
  <c r="AE138"/>
  <c r="AG138"/>
  <c r="AG524"/>
  <c r="AE524"/>
  <c r="AE28"/>
  <c r="AG28"/>
  <c r="AG318"/>
  <c r="AE318"/>
  <c r="AG444"/>
  <c r="AE444"/>
  <c r="AG374"/>
  <c r="AE374"/>
  <c r="AE3"/>
  <c r="AG3"/>
  <c r="AG387"/>
  <c r="AE387"/>
  <c r="AE139"/>
  <c r="AG139"/>
  <c r="AG562"/>
  <c r="AE562"/>
  <c r="AG421"/>
  <c r="AE421"/>
  <c r="AG245"/>
  <c r="AE245"/>
  <c r="AG488"/>
  <c r="AE488"/>
  <c r="AE60"/>
  <c r="AG60"/>
  <c r="AE198"/>
  <c r="AG198"/>
  <c r="AG546"/>
  <c r="AE546"/>
  <c r="AG521"/>
  <c r="AE521"/>
  <c r="AE368"/>
  <c r="AG368"/>
  <c r="AG522"/>
  <c r="AE522"/>
  <c r="AG310"/>
  <c r="AE310"/>
  <c r="AG61"/>
  <c r="AE61"/>
  <c r="AG323"/>
  <c r="AE323"/>
  <c r="AG581"/>
  <c r="AE581"/>
  <c r="AG331"/>
  <c r="AE331"/>
  <c r="AG594"/>
  <c r="AE594"/>
  <c r="AG343"/>
  <c r="AE343"/>
  <c r="AE95"/>
  <c r="AG95"/>
  <c r="AG191"/>
  <c r="AE191"/>
  <c r="AG452"/>
  <c r="AE452"/>
  <c r="AE78"/>
  <c r="AG78"/>
  <c r="AE276"/>
  <c r="AG276"/>
  <c r="AE27"/>
  <c r="AG27"/>
  <c r="AG411"/>
  <c r="AE411"/>
  <c r="AG579"/>
  <c r="AE579"/>
  <c r="AG9"/>
  <c r="AE9"/>
  <c r="AE272"/>
  <c r="AG272"/>
  <c r="AG589"/>
  <c r="AE589"/>
  <c r="AG338"/>
  <c r="AE338"/>
  <c r="AE91"/>
  <c r="AG91"/>
  <c r="AG415"/>
  <c r="AE415"/>
  <c r="AE167"/>
  <c r="AG167"/>
  <c r="AG195"/>
  <c r="AE195"/>
  <c r="AG632"/>
  <c r="AE632"/>
  <c r="AE196"/>
  <c r="AG196"/>
  <c r="AG516"/>
  <c r="AE516"/>
  <c r="AG205"/>
  <c r="AE205"/>
  <c r="AG403"/>
  <c r="AE403"/>
  <c r="AE31"/>
  <c r="AG31"/>
  <c r="AG259"/>
  <c r="AE259"/>
  <c r="AG322"/>
  <c r="AE322"/>
  <c r="AG568"/>
  <c r="AE568"/>
  <c r="AG404"/>
  <c r="AE404"/>
  <c r="AG93"/>
  <c r="AE93"/>
  <c r="AG417"/>
  <c r="AE417"/>
  <c r="AG626"/>
  <c r="AE626"/>
  <c r="AE35"/>
  <c r="AG35"/>
  <c r="AG429"/>
  <c r="AE429"/>
  <c r="AG317"/>
  <c r="AE317"/>
  <c r="AG424"/>
  <c r="AE424"/>
  <c r="AE122"/>
  <c r="AG122"/>
  <c r="AG416"/>
  <c r="AE416"/>
  <c r="AG101"/>
  <c r="AE101"/>
  <c r="AE296"/>
  <c r="AG296"/>
  <c r="AG371"/>
  <c r="AE371"/>
  <c r="AE344"/>
  <c r="AG344"/>
  <c r="AG495"/>
  <c r="AE495"/>
  <c r="AE104"/>
  <c r="AG104"/>
  <c r="AG451"/>
  <c r="AE451"/>
  <c r="AG203"/>
  <c r="AE203"/>
  <c r="AG588"/>
  <c r="AE588"/>
  <c r="AG153"/>
  <c r="AE153"/>
  <c r="AG473"/>
  <c r="AE473"/>
  <c r="AE162"/>
  <c r="AG162"/>
  <c r="AG297"/>
  <c r="AE297"/>
  <c r="AG49"/>
  <c r="AE49"/>
  <c r="AG81"/>
  <c r="AE81"/>
  <c r="AG468"/>
  <c r="AE468"/>
  <c r="AE220"/>
  <c r="AG220"/>
  <c r="AG414"/>
  <c r="AE414"/>
  <c r="AE102"/>
  <c r="AG102"/>
  <c r="AG490"/>
  <c r="AE490"/>
  <c r="AG242"/>
  <c r="AE242"/>
  <c r="AG627"/>
  <c r="AE627"/>
  <c r="AG25"/>
  <c r="AE25"/>
  <c r="AG409"/>
  <c r="AE409"/>
  <c r="AG97"/>
  <c r="AE97"/>
  <c r="AG481"/>
  <c r="AE481"/>
  <c r="AG233"/>
  <c r="AE233"/>
  <c r="AG555"/>
  <c r="AE555"/>
  <c r="AG305"/>
  <c r="AE305"/>
  <c r="AG57"/>
  <c r="AE57"/>
  <c r="AE380"/>
  <c r="AG380"/>
  <c r="AG334"/>
  <c r="AE334"/>
  <c r="AE86"/>
  <c r="AG86"/>
  <c r="AG406"/>
  <c r="AE406"/>
  <c r="AG33"/>
  <c r="AE33"/>
  <c r="AG419"/>
  <c r="AE419"/>
  <c r="AE156"/>
  <c r="AG156"/>
  <c r="AE300"/>
  <c r="AG300"/>
  <c r="AG375"/>
  <c r="AE375"/>
  <c r="AG366"/>
  <c r="AE366"/>
  <c r="AG455"/>
  <c r="AE455"/>
  <c r="AG361"/>
  <c r="AE361"/>
  <c r="AE308"/>
  <c r="AG308"/>
  <c r="AG599"/>
  <c r="AE599"/>
  <c r="AG237"/>
  <c r="AE237"/>
  <c r="AG540"/>
  <c r="AE540"/>
  <c r="AG270"/>
  <c r="AE270"/>
  <c r="AG624"/>
  <c r="AE624"/>
  <c r="AE252"/>
  <c r="AG252"/>
  <c r="AE84"/>
  <c r="AG84"/>
  <c r="AE66"/>
  <c r="AG66"/>
  <c r="AG386"/>
  <c r="AE386"/>
  <c r="AG399"/>
  <c r="AE399"/>
  <c r="AE336"/>
  <c r="AG336"/>
  <c r="AE214"/>
  <c r="AG214"/>
  <c r="AG253"/>
  <c r="AE253"/>
  <c r="AE155"/>
  <c r="AG155"/>
  <c r="AG385"/>
  <c r="AE385"/>
  <c r="AG141"/>
  <c r="AE141"/>
  <c r="AG461"/>
  <c r="AE461"/>
  <c r="AG398"/>
  <c r="AE398"/>
  <c r="AG335"/>
  <c r="AE335"/>
  <c r="AG69"/>
  <c r="AE69"/>
  <c r="AG506"/>
  <c r="AE506"/>
  <c r="AE348"/>
  <c r="AG348"/>
  <c r="AG537"/>
  <c r="AE537"/>
  <c r="AG464"/>
  <c r="AE464"/>
  <c r="AG556"/>
  <c r="AE556"/>
  <c r="AG384"/>
  <c r="AE384"/>
  <c r="AE114"/>
  <c r="AG114"/>
  <c r="AE127"/>
  <c r="AG127"/>
  <c r="AG484"/>
  <c r="AE484"/>
  <c r="AG109"/>
  <c r="AE109"/>
  <c r="AG287"/>
  <c r="AE287"/>
  <c r="AG609"/>
  <c r="AE609"/>
  <c r="AG643"/>
  <c r="AE643"/>
  <c r="AG475"/>
  <c r="AE475"/>
  <c r="AG247"/>
  <c r="AE247"/>
  <c r="AG492"/>
  <c r="AE492"/>
  <c r="AG420"/>
  <c r="AE420"/>
  <c r="AE46"/>
  <c r="AG46"/>
  <c r="AG369"/>
  <c r="AE369"/>
  <c r="AG121"/>
  <c r="AE121"/>
  <c r="AG504"/>
  <c r="AE504"/>
  <c r="AG193"/>
  <c r="AE193"/>
  <c r="AG454"/>
  <c r="AE454"/>
  <c r="AE80"/>
  <c r="AG80"/>
  <c r="AE175"/>
  <c r="AG175"/>
  <c r="AG436"/>
  <c r="AE436"/>
  <c r="AG125"/>
  <c r="AE125"/>
  <c r="AG508"/>
  <c r="AE508"/>
  <c r="AE134"/>
  <c r="AG134"/>
  <c r="AG520"/>
  <c r="AE520"/>
  <c r="AG273"/>
  <c r="AE273"/>
  <c r="AG502"/>
  <c r="AE502"/>
  <c r="AG628"/>
  <c r="AE628"/>
  <c r="AG315"/>
  <c r="AE315"/>
  <c r="AG573"/>
  <c r="AE573"/>
  <c r="AG201"/>
  <c r="AE201"/>
  <c r="AG586"/>
  <c r="AE586"/>
  <c r="AE88"/>
  <c r="AG88"/>
  <c r="AG459"/>
  <c r="AE459"/>
  <c r="AE136"/>
  <c r="AG136"/>
  <c r="AG117"/>
  <c r="AE117"/>
  <c r="AE63"/>
  <c r="AG63"/>
  <c r="AG450"/>
  <c r="AE450"/>
  <c r="AE202"/>
  <c r="AG202"/>
  <c r="AG425"/>
  <c r="AE425"/>
  <c r="AG608"/>
  <c r="AE608"/>
  <c r="AG493"/>
  <c r="AE493"/>
  <c r="AE100"/>
  <c r="AG100"/>
  <c r="AG249"/>
  <c r="AE249"/>
  <c r="AG262"/>
  <c r="AE262"/>
  <c r="AG89"/>
  <c r="AE89"/>
  <c r="AE284"/>
  <c r="AG284"/>
  <c r="AG479"/>
  <c r="AE479"/>
  <c r="AG616"/>
  <c r="AE616"/>
  <c r="AE372"/>
  <c r="AG372"/>
  <c r="AE124"/>
  <c r="AG124"/>
  <c r="AG448"/>
  <c r="AE448"/>
  <c r="AE14"/>
  <c r="AG14"/>
  <c r="AG394"/>
  <c r="AE394"/>
  <c r="AE23"/>
  <c r="AG23"/>
  <c r="AG407"/>
  <c r="AE407"/>
  <c r="AE159"/>
  <c r="AG159"/>
  <c r="AG255"/>
  <c r="AE255"/>
  <c r="AG515"/>
  <c r="AE515"/>
  <c r="AE204"/>
  <c r="AG204"/>
  <c r="AG523"/>
  <c r="AE523"/>
  <c r="AE87"/>
  <c r="AG87"/>
  <c r="AG474"/>
  <c r="AE474"/>
  <c r="AE99"/>
  <c r="AG99"/>
  <c r="AE132"/>
  <c r="AG132"/>
  <c r="AG330"/>
  <c r="AE330"/>
  <c r="AE22"/>
  <c r="AG22"/>
  <c r="AG402"/>
  <c r="AE402"/>
  <c r="AE154"/>
  <c r="AG154"/>
  <c r="AG478"/>
  <c r="AE478"/>
  <c r="AG230"/>
  <c r="AE230"/>
  <c r="AG298"/>
  <c r="AE298"/>
  <c r="AE183"/>
  <c r="AG183"/>
  <c r="AE260"/>
  <c r="AG260"/>
  <c r="AG577"/>
  <c r="AE577"/>
  <c r="AG269"/>
  <c r="AE269"/>
  <c r="AG466"/>
  <c r="AE466"/>
  <c r="AE92"/>
  <c r="AG92"/>
  <c r="AG443"/>
  <c r="AE443"/>
  <c r="AG431"/>
  <c r="AE431"/>
  <c r="AG29"/>
  <c r="AE29"/>
  <c r="AG529"/>
  <c r="AE529"/>
  <c r="AG219"/>
  <c r="AE219"/>
  <c r="AG541"/>
  <c r="AE541"/>
  <c r="AE52"/>
  <c r="AG52"/>
  <c r="AE96"/>
  <c r="AG96"/>
  <c r="AE47"/>
  <c r="AG47"/>
  <c r="AG630"/>
  <c r="AE630"/>
  <c r="AG612"/>
  <c r="AE612"/>
  <c r="AG370"/>
  <c r="AE370"/>
  <c r="AG427"/>
  <c r="AE427"/>
  <c r="AE228"/>
  <c r="AG228"/>
  <c r="AG422"/>
  <c r="AE422"/>
  <c r="AG497"/>
  <c r="AE497"/>
  <c r="AG563"/>
  <c r="AE563"/>
  <c r="AG603"/>
  <c r="AE603"/>
  <c r="AG199"/>
  <c r="AE199"/>
  <c r="AG575"/>
  <c r="AE575"/>
  <c r="AG267"/>
  <c r="AE267"/>
  <c r="AG17"/>
  <c r="AE17"/>
  <c r="AG278"/>
  <c r="AE278"/>
  <c r="AG534"/>
  <c r="AE534"/>
  <c r="AG225"/>
  <c r="AE225"/>
  <c r="AG359"/>
  <c r="AE359"/>
  <c r="AE111"/>
  <c r="AG111"/>
  <c r="AG207"/>
  <c r="AE207"/>
  <c r="AG530"/>
  <c r="AE530"/>
  <c r="AG281"/>
  <c r="AE281"/>
  <c r="AG477"/>
  <c r="AE477"/>
  <c r="AE166"/>
  <c r="AG166"/>
  <c r="AG551"/>
  <c r="AE551"/>
  <c r="AG301"/>
  <c r="AE301"/>
  <c r="AG53"/>
  <c r="AE53"/>
  <c r="AG85"/>
  <c r="AE85"/>
  <c r="AG472"/>
  <c r="AE472"/>
  <c r="AG161"/>
  <c r="AE161"/>
  <c r="AG542"/>
  <c r="AE542"/>
  <c r="AE292"/>
  <c r="AG292"/>
  <c r="AG618"/>
  <c r="AE618"/>
  <c r="AG367"/>
  <c r="AE367"/>
  <c r="AE119"/>
  <c r="AG119"/>
  <c r="AG536"/>
  <c r="AE536"/>
  <c r="AG397"/>
  <c r="AE397"/>
  <c r="AG149"/>
  <c r="AE149"/>
  <c r="AG469"/>
  <c r="AE469"/>
  <c r="AE94"/>
  <c r="AG94"/>
  <c r="AG482"/>
  <c r="AE482"/>
  <c r="AE171"/>
  <c r="AG171"/>
  <c r="AG613"/>
  <c r="AE613"/>
  <c r="AG501"/>
  <c r="AE501"/>
  <c r="AE4"/>
  <c r="AG4"/>
  <c r="AE8"/>
  <c r="AG8"/>
  <c r="AG549"/>
  <c r="AE549"/>
  <c r="AG433"/>
  <c r="AE433"/>
  <c r="AE72"/>
  <c r="AG72"/>
  <c r="AG165"/>
  <c r="AE165"/>
  <c r="AG337"/>
  <c r="AE337"/>
  <c r="AE143"/>
  <c r="AG143"/>
  <c r="AG499"/>
  <c r="AE499"/>
  <c r="AE54"/>
  <c r="AG54"/>
  <c r="AG265"/>
  <c r="AE265"/>
  <c r="AE180"/>
  <c r="AG180"/>
  <c r="AE126"/>
  <c r="AG126"/>
  <c r="AE107"/>
  <c r="AG107"/>
  <c r="AE364"/>
  <c r="AG364"/>
  <c r="AG580"/>
  <c r="AE580"/>
  <c r="AE142"/>
  <c r="AG142"/>
  <c r="AG285"/>
  <c r="AE285"/>
  <c r="AG610"/>
  <c r="AE610"/>
  <c r="AG547"/>
  <c r="AE547"/>
  <c r="AG486"/>
  <c r="AE486"/>
  <c r="AE44"/>
  <c r="AG44"/>
  <c r="AE42"/>
  <c r="AG42"/>
  <c r="AG507"/>
  <c r="AE507"/>
  <c r="AG221"/>
  <c r="AE221"/>
  <c r="AE158"/>
  <c r="AG158"/>
  <c r="AG234"/>
  <c r="AE234"/>
  <c r="AG467"/>
  <c r="AE467"/>
  <c r="AG291"/>
  <c r="AE291"/>
  <c r="AE232"/>
  <c r="AG232"/>
  <c r="AG169"/>
  <c r="AE169"/>
  <c r="AG362"/>
  <c r="AE362"/>
  <c r="AG617"/>
  <c r="AE617"/>
  <c r="AG554"/>
  <c r="AE554"/>
  <c r="AG446"/>
  <c r="AE446"/>
  <c r="AG383"/>
  <c r="AE383"/>
  <c r="AG639"/>
  <c r="AE639"/>
  <c r="AG638"/>
  <c r="AE638"/>
  <c r="AG637"/>
  <c r="AE637"/>
  <c r="AG645"/>
  <c r="AE645"/>
  <c r="AG615"/>
  <c r="AE615"/>
  <c r="AG447"/>
  <c r="AE447"/>
  <c r="AG584"/>
  <c r="AE584"/>
  <c r="AG483"/>
  <c r="AE483"/>
  <c r="AE108"/>
  <c r="AG108"/>
  <c r="AG432"/>
  <c r="AE432"/>
  <c r="AE184"/>
  <c r="AG184"/>
  <c r="AG565"/>
  <c r="AE565"/>
  <c r="AG257"/>
  <c r="AE257"/>
  <c r="AG578"/>
  <c r="AE578"/>
  <c r="AE206"/>
  <c r="AG206"/>
  <c r="AG239"/>
  <c r="AE239"/>
  <c r="AG560"/>
  <c r="AE560"/>
  <c r="AE188"/>
  <c r="AG188"/>
  <c r="AG569"/>
  <c r="AE569"/>
  <c r="AG197"/>
  <c r="AE197"/>
  <c r="AG582"/>
  <c r="AE582"/>
  <c r="AE332"/>
  <c r="AG332"/>
  <c r="AE24"/>
  <c r="AG24"/>
  <c r="AE116"/>
  <c r="AG116"/>
  <c r="AG377"/>
  <c r="AE377"/>
  <c r="AE6"/>
  <c r="AG6"/>
  <c r="AE324"/>
  <c r="AG324"/>
  <c r="AE15"/>
  <c r="AG15"/>
  <c r="AE151"/>
  <c r="AG151"/>
  <c r="AG631"/>
  <c r="AE631"/>
  <c r="AG306"/>
  <c r="AE306"/>
  <c r="AE244"/>
  <c r="AG244"/>
  <c r="AG189"/>
  <c r="AE189"/>
  <c r="AG513"/>
  <c r="AE513"/>
  <c r="AG266"/>
  <c r="AE266"/>
  <c r="AE16"/>
  <c r="AG16"/>
  <c r="AE160"/>
  <c r="AG160"/>
  <c r="AE172"/>
  <c r="AG172"/>
  <c r="AG566"/>
  <c r="AE566"/>
  <c r="AG113"/>
  <c r="AE113"/>
  <c r="AG321"/>
  <c r="AE321"/>
  <c r="AG587"/>
  <c r="AE587"/>
  <c r="AG517"/>
  <c r="AE517"/>
  <c r="AG571"/>
  <c r="AE571"/>
  <c r="AG73"/>
  <c r="AE73"/>
  <c r="AG559"/>
  <c r="AE559"/>
  <c r="AG187"/>
  <c r="AE187"/>
  <c r="AG511"/>
  <c r="AE511"/>
  <c r="AE200"/>
  <c r="AG200"/>
  <c r="AG457"/>
  <c r="AE457"/>
  <c r="AE83"/>
  <c r="AG83"/>
  <c r="AG470"/>
  <c r="AE470"/>
  <c r="AG222"/>
  <c r="AE222"/>
  <c r="AG439"/>
  <c r="AE439"/>
  <c r="AG5"/>
  <c r="AE5"/>
  <c r="AE268"/>
  <c r="AG268"/>
  <c r="AG585"/>
  <c r="AE585"/>
  <c r="AE150"/>
  <c r="AG150"/>
  <c r="AG535"/>
  <c r="AE535"/>
  <c r="AE163"/>
  <c r="AG163"/>
  <c r="AG333"/>
  <c r="AE333"/>
  <c r="AG393"/>
  <c r="AE393"/>
  <c r="AE82"/>
  <c r="AG82"/>
  <c r="AG465"/>
  <c r="AE465"/>
  <c r="AG217"/>
  <c r="AE217"/>
  <c r="AG539"/>
  <c r="AE539"/>
  <c r="AG289"/>
  <c r="AE289"/>
  <c r="AG41"/>
  <c r="AE41"/>
  <c r="AE352"/>
  <c r="AG352"/>
  <c r="AG319"/>
  <c r="AE319"/>
  <c r="AE10"/>
  <c r="AG10"/>
  <c r="AG327"/>
  <c r="AE327"/>
  <c r="AG590"/>
  <c r="AE590"/>
  <c r="AG218"/>
  <c r="AE218"/>
  <c r="AG583"/>
  <c r="AE583"/>
  <c r="AG525"/>
  <c r="AE525"/>
  <c r="AE120"/>
  <c r="AG120"/>
  <c r="AG591"/>
  <c r="AE591"/>
  <c r="AE280"/>
  <c r="AG280"/>
  <c r="AG604"/>
  <c r="AE604"/>
  <c r="AG489"/>
  <c r="AE489"/>
  <c r="AG314"/>
  <c r="AE314"/>
  <c r="AG357"/>
  <c r="AE357"/>
  <c r="AG181"/>
  <c r="AE181"/>
  <c r="AG491"/>
  <c r="AE491"/>
  <c r="AE51"/>
  <c r="AG51"/>
  <c r="AE12"/>
  <c r="AG12"/>
  <c r="AG349"/>
  <c r="AE349"/>
  <c r="AG485"/>
  <c r="AE485"/>
  <c r="AE48"/>
  <c r="AG48"/>
  <c r="AE186"/>
  <c r="AG186"/>
  <c r="AG227"/>
  <c r="AE227"/>
  <c r="AG290"/>
  <c r="AE290"/>
  <c r="AG413"/>
  <c r="AE413"/>
  <c r="AG326"/>
  <c r="AE326"/>
  <c r="AG77"/>
  <c r="AE77"/>
  <c r="AG401"/>
  <c r="AE401"/>
  <c r="AG597"/>
  <c r="AE597"/>
  <c r="AG346"/>
  <c r="AE346"/>
  <c r="AG37"/>
  <c r="AE37"/>
  <c r="AE174"/>
  <c r="AG174"/>
  <c r="AG271"/>
  <c r="AE271"/>
  <c r="AG592"/>
  <c r="AE592"/>
  <c r="AG341"/>
  <c r="AE341"/>
  <c r="AG538"/>
  <c r="AE538"/>
  <c r="AG229"/>
  <c r="AE229"/>
  <c r="AG614"/>
  <c r="AE614"/>
  <c r="AG363"/>
  <c r="AE363"/>
  <c r="AE115"/>
  <c r="AG115"/>
  <c r="AE164"/>
  <c r="AG164"/>
  <c r="AG533"/>
  <c r="AE533"/>
  <c r="AE224"/>
  <c r="AG224"/>
  <c r="AG605"/>
  <c r="AE605"/>
  <c r="AG354"/>
  <c r="AE354"/>
  <c r="AE106"/>
  <c r="AG106"/>
  <c r="AG430"/>
  <c r="AE430"/>
  <c r="AE182"/>
  <c r="AG182"/>
  <c r="AE376"/>
  <c r="AG376"/>
  <c r="AG231"/>
  <c r="AE231"/>
  <c r="AE212"/>
  <c r="AG212"/>
  <c r="AG593"/>
  <c r="AE593"/>
  <c r="AG282"/>
  <c r="AE282"/>
  <c r="AG543"/>
  <c r="AE543"/>
  <c r="AG293"/>
  <c r="AE293"/>
  <c r="AG353"/>
  <c r="AE353"/>
  <c r="AG177"/>
  <c r="AE177"/>
  <c r="AE64"/>
  <c r="AG64"/>
  <c r="AG258"/>
  <c r="AE258"/>
  <c r="AE38"/>
  <c r="AG38"/>
  <c r="AG621"/>
  <c r="AE621"/>
  <c r="AG634"/>
  <c r="AE634"/>
  <c r="AG428"/>
  <c r="AE428"/>
  <c r="AG441"/>
  <c r="AE441"/>
  <c r="AG445"/>
  <c r="AE445"/>
  <c r="AG382"/>
  <c r="AE382"/>
  <c r="AE256"/>
  <c r="AG256"/>
  <c r="AG600"/>
  <c r="AE600"/>
  <c r="AE55"/>
  <c r="AG55"/>
  <c r="AG625"/>
  <c r="AE625"/>
  <c r="AG561"/>
  <c r="AE561"/>
  <c r="AG500"/>
  <c r="AE500"/>
  <c r="AG437"/>
  <c r="AE437"/>
  <c r="AE123"/>
  <c r="AG123"/>
  <c r="AE168"/>
  <c r="AG168"/>
  <c r="AE146"/>
  <c r="AG146"/>
  <c r="AG65"/>
  <c r="AE65"/>
  <c r="AG286"/>
  <c r="AE286"/>
  <c r="AG226"/>
  <c r="AE226"/>
  <c r="AG456"/>
  <c r="AE456"/>
  <c r="AG145"/>
  <c r="AE145"/>
  <c r="AG381"/>
  <c r="AE381"/>
  <c r="AE70"/>
  <c r="AG70"/>
  <c r="AG390"/>
  <c r="AE390"/>
  <c r="AE19"/>
  <c r="AG19"/>
  <c r="AG514"/>
  <c r="AE514"/>
  <c r="AE216"/>
  <c r="AG216"/>
  <c r="AE144"/>
  <c r="AG144"/>
  <c r="AG45"/>
  <c r="AE45"/>
  <c r="AG611"/>
  <c r="AE611"/>
  <c r="AE43"/>
  <c r="AG43"/>
  <c r="AG295"/>
  <c r="AE295"/>
  <c r="AE131"/>
  <c r="AG131"/>
  <c r="AE68"/>
  <c r="AG68"/>
  <c r="AE110"/>
  <c r="AG110"/>
  <c r="AG636"/>
  <c r="AE636"/>
  <c r="AG471"/>
  <c r="AE471"/>
  <c r="AE148"/>
  <c r="AG148"/>
  <c r="AE58"/>
  <c r="AG58"/>
  <c r="AG544"/>
  <c r="AE544"/>
  <c r="AG235"/>
  <c r="AE235"/>
  <c r="AG496"/>
  <c r="AE496"/>
  <c r="AE248"/>
  <c r="AG248"/>
  <c r="AG629"/>
  <c r="AE629"/>
  <c r="AE316"/>
  <c r="AG316"/>
  <c r="AE7"/>
  <c r="AG7"/>
  <c r="AE328"/>
  <c r="AG328"/>
  <c r="AE360"/>
  <c r="AG360"/>
  <c r="AE50"/>
  <c r="AG50"/>
  <c r="AG311"/>
  <c r="AE311"/>
  <c r="AG633"/>
  <c r="AE633"/>
  <c r="AG261"/>
  <c r="AE261"/>
  <c r="AE11"/>
  <c r="AG11"/>
  <c r="AG395"/>
  <c r="AE395"/>
  <c r="AE147"/>
  <c r="AG147"/>
  <c r="AG274"/>
  <c r="AE274"/>
  <c r="AG440"/>
  <c r="AE440"/>
  <c r="AG129"/>
  <c r="AE129"/>
  <c r="AG449"/>
  <c r="AE449"/>
  <c r="AE75"/>
  <c r="AG75"/>
  <c r="AG462"/>
  <c r="AE462"/>
  <c r="AG487"/>
  <c r="AE487"/>
  <c r="AG463"/>
  <c r="AE463"/>
  <c r="AG303"/>
  <c r="AE303"/>
  <c r="AE312"/>
  <c r="AG312"/>
  <c r="AG574"/>
  <c r="AE574"/>
  <c r="AG325"/>
  <c r="AE325"/>
  <c r="AE76"/>
  <c r="AG76"/>
  <c r="AG313"/>
  <c r="AE313"/>
  <c r="AE236"/>
  <c r="AG236"/>
  <c r="AE118"/>
  <c r="AG118"/>
  <c r="AG299"/>
  <c r="AE299"/>
  <c r="AG509"/>
  <c r="AE509"/>
  <c r="AE135"/>
  <c r="AG135"/>
  <c r="AG250"/>
  <c r="AE250"/>
  <c r="AE179"/>
  <c r="AG179"/>
  <c r="AG263"/>
  <c r="AE263"/>
  <c r="AG623"/>
  <c r="AE623"/>
  <c r="AG251"/>
  <c r="AE251"/>
  <c r="AG572"/>
  <c r="AE572"/>
  <c r="AE264"/>
  <c r="AG264"/>
  <c r="AG519"/>
  <c r="AE519"/>
  <c r="AG209"/>
  <c r="AE209"/>
  <c r="AG531"/>
  <c r="AE531"/>
  <c r="AG283"/>
  <c r="AE283"/>
  <c r="AE34"/>
  <c r="AG34"/>
  <c r="AE128"/>
  <c r="AG128"/>
  <c r="AG389"/>
  <c r="AE389"/>
  <c r="AE18"/>
  <c r="AG18"/>
  <c r="AG213"/>
  <c r="AE213"/>
  <c r="AG598"/>
  <c r="AE598"/>
  <c r="AG347"/>
  <c r="AE347"/>
  <c r="AG329"/>
  <c r="AE329"/>
  <c r="AG518"/>
  <c r="AE518"/>
  <c r="AE208"/>
  <c r="AG208"/>
  <c r="AG527"/>
  <c r="AE527"/>
  <c r="AG279"/>
  <c r="AE279"/>
  <c r="AG602"/>
  <c r="AE602"/>
  <c r="AG351"/>
  <c r="AE351"/>
  <c r="AE103"/>
  <c r="AG103"/>
  <c r="AG510"/>
  <c r="AE510"/>
  <c r="AG476"/>
  <c r="AE476"/>
  <c r="AG133"/>
  <c r="AE133"/>
  <c r="AG453"/>
  <c r="AE453"/>
  <c r="AE79"/>
  <c r="AG79"/>
  <c r="AG339"/>
  <c r="AE339"/>
  <c r="AG408"/>
  <c r="AE408"/>
  <c r="AG619"/>
  <c r="AE619"/>
  <c r="AG215"/>
  <c r="AE215"/>
  <c r="AG460"/>
  <c r="AE460"/>
  <c r="AE340"/>
  <c r="AG340"/>
  <c r="AE32"/>
  <c r="AG32"/>
  <c r="AG105"/>
  <c r="AE105"/>
  <c r="AG438"/>
  <c r="AE438"/>
  <c r="AG545"/>
  <c r="AE545"/>
  <c r="AE304"/>
  <c r="AG304"/>
  <c r="AE194"/>
  <c r="AG194"/>
  <c r="AE240"/>
  <c r="AG240"/>
  <c r="AG570"/>
  <c r="AE570"/>
  <c r="AG553"/>
  <c r="AE553"/>
  <c r="AE39"/>
  <c r="AG39"/>
  <c r="AG173"/>
  <c r="AE173"/>
  <c r="AG309"/>
  <c r="AE309"/>
  <c r="AG396"/>
  <c r="AE396"/>
  <c r="AG400"/>
  <c r="AE400"/>
  <c r="AG13"/>
  <c r="AE13"/>
  <c r="AG388"/>
  <c r="AE388"/>
  <c r="AE140"/>
  <c r="AG140"/>
  <c r="AG526"/>
  <c r="AE526"/>
  <c r="AE30"/>
  <c r="AG30"/>
  <c r="AG410"/>
  <c r="AE410"/>
  <c r="AE98"/>
  <c r="AG98"/>
  <c r="AG238"/>
  <c r="AE238"/>
  <c r="AG548"/>
  <c r="AE548"/>
  <c r="AG21"/>
  <c r="AE21"/>
  <c r="AG405"/>
  <c r="AE405"/>
  <c r="AG601"/>
  <c r="AE601"/>
  <c r="AE288"/>
  <c r="AG288"/>
  <c r="AE40"/>
  <c r="AG40"/>
  <c r="AG426"/>
  <c r="AE426"/>
  <c r="AE178"/>
  <c r="AG178"/>
  <c r="AG412"/>
  <c r="AE412"/>
  <c r="AG596"/>
  <c r="AE596"/>
  <c r="AG345"/>
  <c r="AE345"/>
  <c r="AE36"/>
  <c r="AG36"/>
  <c r="AG418"/>
  <c r="AE418"/>
  <c r="AE170"/>
  <c r="AG170"/>
  <c r="AG494"/>
  <c r="AE494"/>
  <c r="AG246"/>
  <c r="AE246"/>
  <c r="AG595"/>
  <c r="AE595"/>
  <c r="AG243"/>
  <c r="AE243"/>
  <c r="AG275"/>
  <c r="AE275"/>
  <c r="AE26"/>
  <c r="AG26"/>
  <c r="AG342"/>
  <c r="AE342"/>
  <c r="AG606"/>
  <c r="AE606"/>
  <c r="AG355"/>
  <c r="AE355"/>
  <c r="AG480"/>
  <c r="AE480"/>
  <c r="AG241"/>
  <c r="AE241"/>
  <c r="AE190"/>
  <c r="AG190"/>
  <c r="AE56"/>
  <c r="AG56"/>
  <c r="AG211"/>
  <c r="AE211"/>
  <c r="AE176"/>
  <c r="AG176"/>
  <c r="AG185"/>
  <c r="AE185"/>
  <c r="AG277"/>
  <c r="AE277"/>
  <c r="AG434"/>
  <c r="AE434"/>
  <c r="AG294"/>
  <c r="AE294"/>
  <c r="AG557"/>
  <c r="AE557"/>
  <c r="AE67"/>
  <c r="AG67"/>
  <c r="AG503"/>
  <c r="AE503"/>
  <c r="AG635"/>
  <c r="AE635"/>
  <c r="AG365"/>
  <c r="AE365"/>
  <c r="AG498"/>
  <c r="AE498"/>
  <c r="AG435"/>
  <c r="AE435"/>
  <c r="AG137"/>
  <c r="AE137"/>
  <c r="AE74"/>
  <c r="AG74"/>
  <c r="AG576"/>
  <c r="AE576"/>
  <c r="AG532"/>
  <c r="AE532"/>
  <c r="AG528"/>
  <c r="AE528"/>
  <c r="AG552"/>
  <c r="AE552"/>
  <c r="AE90"/>
  <c r="AG90"/>
  <c r="AG157"/>
  <c r="AE157"/>
  <c r="AG350"/>
  <c r="AE350"/>
  <c r="AG392"/>
  <c r="AE392"/>
  <c r="AG550"/>
  <c r="AE550"/>
  <c r="AG254"/>
  <c r="AE254"/>
  <c r="AG223"/>
  <c r="AE223"/>
  <c r="AG505"/>
  <c r="AE505"/>
  <c r="AG442"/>
  <c r="AE442"/>
  <c r="AG379"/>
  <c r="AE379"/>
  <c r="AG558"/>
  <c r="AE558"/>
  <c r="AG423"/>
  <c r="AE423"/>
  <c r="AG358"/>
  <c r="AE358"/>
  <c r="AG622"/>
  <c r="AE622"/>
  <c r="AG642"/>
  <c r="AE642"/>
  <c r="AG644"/>
  <c r="AE644"/>
  <c r="AG640"/>
  <c r="AE640"/>
  <c r="AG641"/>
  <c r="AE641"/>
  <c r="AB643"/>
  <c r="AC643" s="1"/>
  <c r="AB639"/>
  <c r="AC639" s="1"/>
  <c r="AJ639" s="1"/>
  <c r="AK639" s="1"/>
  <c r="AB638"/>
  <c r="AC638" s="1"/>
  <c r="AB637"/>
  <c r="AC637" s="1"/>
  <c r="AB645"/>
  <c r="AC645" s="1"/>
  <c r="AB636"/>
  <c r="AC636" s="1"/>
  <c r="AJ636" s="1"/>
  <c r="AK636" s="1"/>
  <c r="AB642"/>
  <c r="AC642" s="1"/>
  <c r="AB644"/>
  <c r="AC644" s="1"/>
  <c r="AJ644" s="1"/>
  <c r="AK644" s="1"/>
  <c r="AB640"/>
  <c r="AC640" s="1"/>
  <c r="AB641"/>
  <c r="AC641" s="1"/>
  <c r="AB302"/>
  <c r="AC302" s="1"/>
  <c r="AB152"/>
  <c r="AC152" s="1"/>
  <c r="AB607"/>
  <c r="AC607" s="1"/>
  <c r="AB356"/>
  <c r="AC356" s="1"/>
  <c r="AB46"/>
  <c r="AC46" s="1"/>
  <c r="AB369"/>
  <c r="AC369" s="1"/>
  <c r="AB121"/>
  <c r="AC121" s="1"/>
  <c r="AB504"/>
  <c r="AC504" s="1"/>
  <c r="AB193"/>
  <c r="AC193" s="1"/>
  <c r="AB206"/>
  <c r="AC206" s="1"/>
  <c r="AB239"/>
  <c r="AC239" s="1"/>
  <c r="AB560"/>
  <c r="AC560" s="1"/>
  <c r="AJ560" s="1"/>
  <c r="AK560" s="1"/>
  <c r="AB188"/>
  <c r="AC188" s="1"/>
  <c r="AJ188" s="1"/>
  <c r="AK188" s="1"/>
  <c r="AB569"/>
  <c r="AC569" s="1"/>
  <c r="AB197"/>
  <c r="AC197" s="1"/>
  <c r="AB582"/>
  <c r="AC582" s="1"/>
  <c r="AJ582" s="1"/>
  <c r="AK582" s="1"/>
  <c r="AB332"/>
  <c r="AC332" s="1"/>
  <c r="AB24"/>
  <c r="AC24" s="1"/>
  <c r="AB116"/>
  <c r="AC116" s="1"/>
  <c r="AB377"/>
  <c r="AC377" s="1"/>
  <c r="AJ377" s="1"/>
  <c r="AK377" s="1"/>
  <c r="AB6"/>
  <c r="AC6" s="1"/>
  <c r="AB324"/>
  <c r="AC324" s="1"/>
  <c r="AB15"/>
  <c r="AC15" s="1"/>
  <c r="AB487"/>
  <c r="AC487" s="1"/>
  <c r="AJ487" s="1"/>
  <c r="AK487" s="1"/>
  <c r="AB463"/>
  <c r="AC463" s="1"/>
  <c r="AB303"/>
  <c r="AC303" s="1"/>
  <c r="AB312"/>
  <c r="AC312" s="1"/>
  <c r="AB574"/>
  <c r="AC574" s="1"/>
  <c r="AB325"/>
  <c r="AC325" s="1"/>
  <c r="AB76"/>
  <c r="AC76" s="1"/>
  <c r="AB313"/>
  <c r="AC313" s="1"/>
  <c r="AB236"/>
  <c r="AC236" s="1"/>
  <c r="AB118"/>
  <c r="AC118" s="1"/>
  <c r="AJ118" s="1"/>
  <c r="AK118" s="1"/>
  <c r="AB299"/>
  <c r="AC299" s="1"/>
  <c r="AB509"/>
  <c r="AC509" s="1"/>
  <c r="AB135"/>
  <c r="AC135" s="1"/>
  <c r="AB250"/>
  <c r="AC250" s="1"/>
  <c r="AB179"/>
  <c r="AC179" s="1"/>
  <c r="AB263"/>
  <c r="AC263" s="1"/>
  <c r="AB623"/>
  <c r="AC623" s="1"/>
  <c r="AB251"/>
  <c r="AC251" s="1"/>
  <c r="AB572"/>
  <c r="AC572" s="1"/>
  <c r="AB264"/>
  <c r="AC264" s="1"/>
  <c r="AB519"/>
  <c r="AC519" s="1"/>
  <c r="AJ519" s="1"/>
  <c r="AK519" s="1"/>
  <c r="AB594"/>
  <c r="AC594" s="1"/>
  <c r="AB343"/>
  <c r="AC343" s="1"/>
  <c r="AB95"/>
  <c r="AC95" s="1"/>
  <c r="AB191"/>
  <c r="AC191" s="1"/>
  <c r="AJ191" s="1"/>
  <c r="AK191" s="1"/>
  <c r="AB452"/>
  <c r="AC452" s="1"/>
  <c r="AB204"/>
  <c r="AC204" s="1"/>
  <c r="AB523"/>
  <c r="AC523" s="1"/>
  <c r="AB87"/>
  <c r="AC87" s="1"/>
  <c r="AB474"/>
  <c r="AC474" s="1"/>
  <c r="AB99"/>
  <c r="AC99" s="1"/>
  <c r="AB333"/>
  <c r="AC333" s="1"/>
  <c r="AB393"/>
  <c r="AC393" s="1"/>
  <c r="AB82"/>
  <c r="AC82" s="1"/>
  <c r="AB465"/>
  <c r="AC465" s="1"/>
  <c r="AB217"/>
  <c r="AC217" s="1"/>
  <c r="AB602"/>
  <c r="AC602" s="1"/>
  <c r="AJ602" s="1"/>
  <c r="AK602" s="1"/>
  <c r="AB351"/>
  <c r="AC351" s="1"/>
  <c r="AB103"/>
  <c r="AC103" s="1"/>
  <c r="AB510"/>
  <c r="AC510" s="1"/>
  <c r="AB476"/>
  <c r="AC476" s="1"/>
  <c r="AB133"/>
  <c r="AC133" s="1"/>
  <c r="AB453"/>
  <c r="AC453" s="1"/>
  <c r="AB79"/>
  <c r="AC79" s="1"/>
  <c r="AB339"/>
  <c r="AC339" s="1"/>
  <c r="AJ339" s="1"/>
  <c r="AK339" s="1"/>
  <c r="AB31"/>
  <c r="AC31" s="1"/>
  <c r="AB259"/>
  <c r="AC259" s="1"/>
  <c r="AB322"/>
  <c r="AC322" s="1"/>
  <c r="AB568"/>
  <c r="AC568" s="1"/>
  <c r="AB404"/>
  <c r="AC404" s="1"/>
  <c r="AB93"/>
  <c r="AC93" s="1"/>
  <c r="AJ93" s="1"/>
  <c r="AK93" s="1"/>
  <c r="AB417"/>
  <c r="AC417" s="1"/>
  <c r="AB626"/>
  <c r="AC626" s="1"/>
  <c r="AB35"/>
  <c r="AC35" s="1"/>
  <c r="AB429"/>
  <c r="AC429" s="1"/>
  <c r="AB317"/>
  <c r="AC317" s="1"/>
  <c r="AB424"/>
  <c r="AC424" s="1"/>
  <c r="AB370"/>
  <c r="AC370" s="1"/>
  <c r="AB427"/>
  <c r="AC427" s="1"/>
  <c r="AB228"/>
  <c r="AC228" s="1"/>
  <c r="AB422"/>
  <c r="AC422" s="1"/>
  <c r="AJ422" s="1"/>
  <c r="AK422" s="1"/>
  <c r="AB186"/>
  <c r="AC186" s="1"/>
  <c r="AB396"/>
  <c r="AC396" s="1"/>
  <c r="AB400"/>
  <c r="AC400" s="1"/>
  <c r="AB13"/>
  <c r="AC13" s="1"/>
  <c r="AJ13" s="1"/>
  <c r="AK13" s="1"/>
  <c r="AB388"/>
  <c r="AC388" s="1"/>
  <c r="AB140"/>
  <c r="AC140" s="1"/>
  <c r="AB526"/>
  <c r="AC526" s="1"/>
  <c r="AB153"/>
  <c r="AC153" s="1"/>
  <c r="AB473"/>
  <c r="AC473" s="1"/>
  <c r="AB162"/>
  <c r="AC162" s="1"/>
  <c r="AB359"/>
  <c r="AC359" s="1"/>
  <c r="AB111"/>
  <c r="AC111" s="1"/>
  <c r="AB207"/>
  <c r="AC207" s="1"/>
  <c r="AB530"/>
  <c r="AC530" s="1"/>
  <c r="AB281"/>
  <c r="AC281" s="1"/>
  <c r="AB601"/>
  <c r="AC601" s="1"/>
  <c r="AB288"/>
  <c r="AC288" s="1"/>
  <c r="AB40"/>
  <c r="AC40" s="1"/>
  <c r="AB426"/>
  <c r="AC426" s="1"/>
  <c r="AB178"/>
  <c r="AC178" s="1"/>
  <c r="AB412"/>
  <c r="AC412" s="1"/>
  <c r="AB596"/>
  <c r="AC596" s="1"/>
  <c r="AJ596" s="1"/>
  <c r="AK596" s="1"/>
  <c r="AB345"/>
  <c r="AC345" s="1"/>
  <c r="AB97"/>
  <c r="AC97" s="1"/>
  <c r="AB481"/>
  <c r="AC481" s="1"/>
  <c r="AB233"/>
  <c r="AC233" s="1"/>
  <c r="AB555"/>
  <c r="AC555" s="1"/>
  <c r="AB305"/>
  <c r="AC305" s="1"/>
  <c r="AJ305" s="1"/>
  <c r="AK305" s="1"/>
  <c r="AB57"/>
  <c r="AC57" s="1"/>
  <c r="AB380"/>
  <c r="AC380" s="1"/>
  <c r="AB334"/>
  <c r="AC334" s="1"/>
  <c r="AB86"/>
  <c r="AC86" s="1"/>
  <c r="AB469"/>
  <c r="AC469" s="1"/>
  <c r="AB94"/>
  <c r="AC94" s="1"/>
  <c r="AB482"/>
  <c r="AC482" s="1"/>
  <c r="AB171"/>
  <c r="AC171" s="1"/>
  <c r="AB613"/>
  <c r="AC613" s="1"/>
  <c r="AB501"/>
  <c r="AC501" s="1"/>
  <c r="AB4"/>
  <c r="AC4" s="1"/>
  <c r="AJ4" s="1"/>
  <c r="AK4" s="1"/>
  <c r="AB8"/>
  <c r="AC8" s="1"/>
  <c r="AB549"/>
  <c r="AC549" s="1"/>
  <c r="AB433"/>
  <c r="AC433" s="1"/>
  <c r="AB72"/>
  <c r="AC72" s="1"/>
  <c r="AB428"/>
  <c r="AC428" s="1"/>
  <c r="AB270"/>
  <c r="AC270" s="1"/>
  <c r="AB624"/>
  <c r="AC624" s="1"/>
  <c r="AB252"/>
  <c r="AC252" s="1"/>
  <c r="AB84"/>
  <c r="AC84" s="1"/>
  <c r="AB66"/>
  <c r="AC66" s="1"/>
  <c r="AB386"/>
  <c r="AC386" s="1"/>
  <c r="AB399"/>
  <c r="AC399" s="1"/>
  <c r="AB336"/>
  <c r="AC336" s="1"/>
  <c r="AB635"/>
  <c r="AC635" s="1"/>
  <c r="AB365"/>
  <c r="AC365" s="1"/>
  <c r="AB123"/>
  <c r="AC123" s="1"/>
  <c r="AB168"/>
  <c r="AC168" s="1"/>
  <c r="AB141"/>
  <c r="AC141" s="1"/>
  <c r="AB461"/>
  <c r="AC461" s="1"/>
  <c r="AB398"/>
  <c r="AC398" s="1"/>
  <c r="AB335"/>
  <c r="AC335" s="1"/>
  <c r="AB381"/>
  <c r="AC381" s="1"/>
  <c r="AB70"/>
  <c r="AC70" s="1"/>
  <c r="AB390"/>
  <c r="AC390" s="1"/>
  <c r="AB19"/>
  <c r="AC19" s="1"/>
  <c r="AB514"/>
  <c r="AC514" s="1"/>
  <c r="AB285"/>
  <c r="AC285" s="1"/>
  <c r="AJ285" s="1"/>
  <c r="AK285" s="1"/>
  <c r="AB610"/>
  <c r="AC610" s="1"/>
  <c r="AB547"/>
  <c r="AC547" s="1"/>
  <c r="AB486"/>
  <c r="AC486" s="1"/>
  <c r="AB44"/>
  <c r="AC44" s="1"/>
  <c r="AB42"/>
  <c r="AC42" s="1"/>
  <c r="AB507"/>
  <c r="AC507" s="1"/>
  <c r="AB114"/>
  <c r="AC114" s="1"/>
  <c r="AJ114" s="1"/>
  <c r="AK114" s="1"/>
  <c r="AB127"/>
  <c r="AC127" s="1"/>
  <c r="AB484"/>
  <c r="AC484" s="1"/>
  <c r="AB109"/>
  <c r="AC109" s="1"/>
  <c r="AB423"/>
  <c r="AC423" s="1"/>
  <c r="AB110"/>
  <c r="AC110" s="1"/>
  <c r="AB475"/>
  <c r="AC475" s="1"/>
  <c r="AB247"/>
  <c r="AC247" s="1"/>
  <c r="AB492"/>
  <c r="AC492" s="1"/>
  <c r="AB420"/>
  <c r="AC420" s="1"/>
  <c r="AJ420" s="1"/>
  <c r="AK420" s="1"/>
  <c r="AB108"/>
  <c r="AC108" s="1"/>
  <c r="AJ108" s="1"/>
  <c r="AK108" s="1"/>
  <c r="AB432"/>
  <c r="AC432" s="1"/>
  <c r="AB184"/>
  <c r="AC184" s="1"/>
  <c r="AB565"/>
  <c r="AC565" s="1"/>
  <c r="AJ565" s="1"/>
  <c r="AK565" s="1"/>
  <c r="AB257"/>
  <c r="AC257" s="1"/>
  <c r="AB578"/>
  <c r="AC578" s="1"/>
  <c r="AB328"/>
  <c r="AC328" s="1"/>
  <c r="AJ328" s="1"/>
  <c r="AK328" s="1"/>
  <c r="AB360"/>
  <c r="AC360" s="1"/>
  <c r="AB50"/>
  <c r="AC50" s="1"/>
  <c r="AB311"/>
  <c r="AC311" s="1"/>
  <c r="AJ311" s="1"/>
  <c r="AK311" s="1"/>
  <c r="AB633"/>
  <c r="AC633" s="1"/>
  <c r="AB261"/>
  <c r="AC261" s="1"/>
  <c r="AB11"/>
  <c r="AC11" s="1"/>
  <c r="AB395"/>
  <c r="AC395" s="1"/>
  <c r="AJ395" s="1"/>
  <c r="AK395" s="1"/>
  <c r="AB147"/>
  <c r="AC147" s="1"/>
  <c r="AJ147" s="1"/>
  <c r="AK147" s="1"/>
  <c r="AB274"/>
  <c r="AC274" s="1"/>
  <c r="AB440"/>
  <c r="AC440" s="1"/>
  <c r="AB129"/>
  <c r="AC129" s="1"/>
  <c r="AJ129" s="1"/>
  <c r="AK129" s="1"/>
  <c r="AB449"/>
  <c r="AC449" s="1"/>
  <c r="AB75"/>
  <c r="AC75" s="1"/>
  <c r="AB462"/>
  <c r="AC462" s="1"/>
  <c r="AB28"/>
  <c r="AC28" s="1"/>
  <c r="AB318"/>
  <c r="AC318" s="1"/>
  <c r="AB444"/>
  <c r="AC444" s="1"/>
  <c r="AB374"/>
  <c r="AC374" s="1"/>
  <c r="AB3"/>
  <c r="AC3" s="1"/>
  <c r="AB387"/>
  <c r="AC387" s="1"/>
  <c r="AB139"/>
  <c r="AC139" s="1"/>
  <c r="AB562"/>
  <c r="AC562" s="1"/>
  <c r="AB421"/>
  <c r="AC421" s="1"/>
  <c r="AB245"/>
  <c r="AC245" s="1"/>
  <c r="AB488"/>
  <c r="AC488" s="1"/>
  <c r="AB60"/>
  <c r="AC60" s="1"/>
  <c r="AB198"/>
  <c r="AC198" s="1"/>
  <c r="AB546"/>
  <c r="AC546" s="1"/>
  <c r="AB521"/>
  <c r="AC521" s="1"/>
  <c r="AB368"/>
  <c r="AC368" s="1"/>
  <c r="AB522"/>
  <c r="AC522" s="1"/>
  <c r="AB310"/>
  <c r="AC310" s="1"/>
  <c r="AB61"/>
  <c r="AC61" s="1"/>
  <c r="AB323"/>
  <c r="AC323" s="1"/>
  <c r="AJ323" s="1"/>
  <c r="AK323" s="1"/>
  <c r="AB581"/>
  <c r="AC581" s="1"/>
  <c r="AB331"/>
  <c r="AC331" s="1"/>
  <c r="AB23"/>
  <c r="AC23" s="1"/>
  <c r="AB407"/>
  <c r="AC407" s="1"/>
  <c r="AB159"/>
  <c r="AC159" s="1"/>
  <c r="AB255"/>
  <c r="AC255" s="1"/>
  <c r="AB515"/>
  <c r="AC515" s="1"/>
  <c r="AB268"/>
  <c r="AC268" s="1"/>
  <c r="AB585"/>
  <c r="AC585" s="1"/>
  <c r="AB150"/>
  <c r="AC150" s="1"/>
  <c r="AJ150" s="1"/>
  <c r="AK150" s="1"/>
  <c r="AB535"/>
  <c r="AC535" s="1"/>
  <c r="AB163"/>
  <c r="AC163" s="1"/>
  <c r="AB329"/>
  <c r="AC329" s="1"/>
  <c r="AB518"/>
  <c r="AC518" s="1"/>
  <c r="AB208"/>
  <c r="AC208" s="1"/>
  <c r="AB527"/>
  <c r="AC527" s="1"/>
  <c r="AB279"/>
  <c r="AC279" s="1"/>
  <c r="AB415"/>
  <c r="AC415" s="1"/>
  <c r="AB167"/>
  <c r="AC167" s="1"/>
  <c r="AB195"/>
  <c r="AC195" s="1"/>
  <c r="AB632"/>
  <c r="AC632" s="1"/>
  <c r="AB196"/>
  <c r="AC196" s="1"/>
  <c r="AB516"/>
  <c r="AC516" s="1"/>
  <c r="AB205"/>
  <c r="AC205" s="1"/>
  <c r="AB403"/>
  <c r="AC403" s="1"/>
  <c r="AB92"/>
  <c r="AC92" s="1"/>
  <c r="AJ92" s="1"/>
  <c r="AK92" s="1"/>
  <c r="AB443"/>
  <c r="AC443" s="1"/>
  <c r="AB431"/>
  <c r="AC431" s="1"/>
  <c r="AB29"/>
  <c r="AC29" s="1"/>
  <c r="AB529"/>
  <c r="AC529" s="1"/>
  <c r="AB219"/>
  <c r="AC219" s="1"/>
  <c r="AB541"/>
  <c r="AC541" s="1"/>
  <c r="AB52"/>
  <c r="AC52" s="1"/>
  <c r="AB96"/>
  <c r="AC96" s="1"/>
  <c r="AJ96" s="1"/>
  <c r="AK96" s="1"/>
  <c r="AB47"/>
  <c r="AC47" s="1"/>
  <c r="AB630"/>
  <c r="AC630" s="1"/>
  <c r="AB612"/>
  <c r="AC612" s="1"/>
  <c r="AB12"/>
  <c r="AC12" s="1"/>
  <c r="AB349"/>
  <c r="AC349" s="1"/>
  <c r="AB485"/>
  <c r="AC485" s="1"/>
  <c r="AB48"/>
  <c r="AC48" s="1"/>
  <c r="AB309"/>
  <c r="AC309" s="1"/>
  <c r="AB344"/>
  <c r="AC344" s="1"/>
  <c r="AB495"/>
  <c r="AC495" s="1"/>
  <c r="AJ495" s="1"/>
  <c r="AK495" s="1"/>
  <c r="AB104"/>
  <c r="AC104" s="1"/>
  <c r="AB451"/>
  <c r="AC451" s="1"/>
  <c r="AB203"/>
  <c r="AC203" s="1"/>
  <c r="AB588"/>
  <c r="AC588" s="1"/>
  <c r="AJ588" s="1"/>
  <c r="AK588" s="1"/>
  <c r="AB278"/>
  <c r="AC278" s="1"/>
  <c r="AB534"/>
  <c r="AC534" s="1"/>
  <c r="AB225"/>
  <c r="AC225" s="1"/>
  <c r="AB174"/>
  <c r="AC174" s="1"/>
  <c r="AJ174" s="1"/>
  <c r="AK174" s="1"/>
  <c r="AB271"/>
  <c r="AC271" s="1"/>
  <c r="AB592"/>
  <c r="AC592" s="1"/>
  <c r="AB341"/>
  <c r="AC341" s="1"/>
  <c r="AB414"/>
  <c r="AC414" s="1"/>
  <c r="AB102"/>
  <c r="AC102" s="1"/>
  <c r="AB490"/>
  <c r="AC490" s="1"/>
  <c r="AB242"/>
  <c r="AC242" s="1"/>
  <c r="AB627"/>
  <c r="AC627" s="1"/>
  <c r="AB25"/>
  <c r="AC25" s="1"/>
  <c r="AB409"/>
  <c r="AC409" s="1"/>
  <c r="AB161"/>
  <c r="AC161" s="1"/>
  <c r="AB542"/>
  <c r="AC542" s="1"/>
  <c r="AB292"/>
  <c r="AC292" s="1"/>
  <c r="AB618"/>
  <c r="AC618" s="1"/>
  <c r="AB367"/>
  <c r="AC367" s="1"/>
  <c r="AB119"/>
  <c r="AC119" s="1"/>
  <c r="AJ119" s="1"/>
  <c r="AK119" s="1"/>
  <c r="AB536"/>
  <c r="AC536" s="1"/>
  <c r="AB397"/>
  <c r="AC397" s="1"/>
  <c r="AB149"/>
  <c r="AC149" s="1"/>
  <c r="AB282"/>
  <c r="AC282" s="1"/>
  <c r="AB543"/>
  <c r="AC543" s="1"/>
  <c r="AB293"/>
  <c r="AC293" s="1"/>
  <c r="AB353"/>
  <c r="AC353" s="1"/>
  <c r="AB177"/>
  <c r="AC177" s="1"/>
  <c r="AB64"/>
  <c r="AC64" s="1"/>
  <c r="AB258"/>
  <c r="AC258" s="1"/>
  <c r="AB38"/>
  <c r="AC38" s="1"/>
  <c r="AB621"/>
  <c r="AC621" s="1"/>
  <c r="AB634"/>
  <c r="AC634" s="1"/>
  <c r="AB277"/>
  <c r="AC277" s="1"/>
  <c r="AB434"/>
  <c r="AC434" s="1"/>
  <c r="AB294"/>
  <c r="AC294" s="1"/>
  <c r="AB441"/>
  <c r="AC441" s="1"/>
  <c r="AB143"/>
  <c r="AC143" s="1"/>
  <c r="AJ143" s="1"/>
  <c r="AK143" s="1"/>
  <c r="AB499"/>
  <c r="AC499" s="1"/>
  <c r="AB54"/>
  <c r="AC54" s="1"/>
  <c r="AB265"/>
  <c r="AC265" s="1"/>
  <c r="AB214"/>
  <c r="AC214" s="1"/>
  <c r="AB253"/>
  <c r="AC253" s="1"/>
  <c r="AB498"/>
  <c r="AC498" s="1"/>
  <c r="AB435"/>
  <c r="AC435" s="1"/>
  <c r="AB137"/>
  <c r="AC137" s="1"/>
  <c r="AB74"/>
  <c r="AC74" s="1"/>
  <c r="AB146"/>
  <c r="AC146" s="1"/>
  <c r="AB65"/>
  <c r="AC65" s="1"/>
  <c r="AB69"/>
  <c r="AC69" s="1"/>
  <c r="AB532"/>
  <c r="AC532" s="1"/>
  <c r="AB528"/>
  <c r="AC528" s="1"/>
  <c r="AB552"/>
  <c r="AC552" s="1"/>
  <c r="AB216"/>
  <c r="AC216" s="1"/>
  <c r="AJ216" s="1"/>
  <c r="AK216" s="1"/>
  <c r="AB350"/>
  <c r="AC350" s="1"/>
  <c r="AB392"/>
  <c r="AC392" s="1"/>
  <c r="AB221"/>
  <c r="AC221" s="1"/>
  <c r="AB158"/>
  <c r="AC158" s="1"/>
  <c r="AJ158" s="1"/>
  <c r="AK158" s="1"/>
  <c r="AB234"/>
  <c r="AC234" s="1"/>
  <c r="AB467"/>
  <c r="AC467" s="1"/>
  <c r="AB291"/>
  <c r="AC291" s="1"/>
  <c r="AB232"/>
  <c r="AC232" s="1"/>
  <c r="AJ232" s="1"/>
  <c r="AK232" s="1"/>
  <c r="AB169"/>
  <c r="AC169" s="1"/>
  <c r="AB362"/>
  <c r="AC362" s="1"/>
  <c r="AB617"/>
  <c r="AC617" s="1"/>
  <c r="AB554"/>
  <c r="AC554" s="1"/>
  <c r="AB358"/>
  <c r="AC358" s="1"/>
  <c r="AB622"/>
  <c r="AC622" s="1"/>
  <c r="AB615"/>
  <c r="AC615" s="1"/>
  <c r="AB447"/>
  <c r="AC447" s="1"/>
  <c r="AB584"/>
  <c r="AC584" s="1"/>
  <c r="AB483"/>
  <c r="AC483" s="1"/>
  <c r="AB496"/>
  <c r="AC496" s="1"/>
  <c r="AB248"/>
  <c r="AC248" s="1"/>
  <c r="AJ248" s="1"/>
  <c r="AK248" s="1"/>
  <c r="AB629"/>
  <c r="AC629" s="1"/>
  <c r="AB316"/>
  <c r="AC316" s="1"/>
  <c r="AB7"/>
  <c r="AC7" s="1"/>
  <c r="AB391"/>
  <c r="AC391" s="1"/>
  <c r="AJ391" s="1"/>
  <c r="AK391" s="1"/>
  <c r="AB20"/>
  <c r="AC20" s="1"/>
  <c r="AB112"/>
  <c r="AC112" s="1"/>
  <c r="AB373"/>
  <c r="AC373" s="1"/>
  <c r="AB62"/>
  <c r="AC62" s="1"/>
  <c r="AB320"/>
  <c r="AC320" s="1"/>
  <c r="AB71"/>
  <c r="AC71" s="1"/>
  <c r="AB458"/>
  <c r="AC458" s="1"/>
  <c r="AB210"/>
  <c r="AC210" s="1"/>
  <c r="AB567"/>
  <c r="AC567" s="1"/>
  <c r="AB564"/>
  <c r="AC564" s="1"/>
  <c r="AB192"/>
  <c r="AC192" s="1"/>
  <c r="AB512"/>
  <c r="AC512" s="1"/>
  <c r="AB138"/>
  <c r="AC138" s="1"/>
  <c r="AB524"/>
  <c r="AC524" s="1"/>
  <c r="AB88"/>
  <c r="AC88" s="1"/>
  <c r="AB459"/>
  <c r="AC459" s="1"/>
  <c r="AB136"/>
  <c r="AC136" s="1"/>
  <c r="AB117"/>
  <c r="AC117" s="1"/>
  <c r="AB63"/>
  <c r="AC63" s="1"/>
  <c r="AB450"/>
  <c r="AC450" s="1"/>
  <c r="AB202"/>
  <c r="AC202" s="1"/>
  <c r="AB425"/>
  <c r="AC425" s="1"/>
  <c r="AB608"/>
  <c r="AC608" s="1"/>
  <c r="AB493"/>
  <c r="AC493" s="1"/>
  <c r="AB100"/>
  <c r="AC100" s="1"/>
  <c r="AB249"/>
  <c r="AC249" s="1"/>
  <c r="AB262"/>
  <c r="AC262" s="1"/>
  <c r="AB89"/>
  <c r="AC89" s="1"/>
  <c r="AB284"/>
  <c r="AC284" s="1"/>
  <c r="AB479"/>
  <c r="AC479" s="1"/>
  <c r="AB616"/>
  <c r="AC616" s="1"/>
  <c r="AB372"/>
  <c r="AC372" s="1"/>
  <c r="AJ372" s="1"/>
  <c r="AK372" s="1"/>
  <c r="AB124"/>
  <c r="AC124" s="1"/>
  <c r="AB448"/>
  <c r="AC448" s="1"/>
  <c r="AB14"/>
  <c r="AC14" s="1"/>
  <c r="AB394"/>
  <c r="AC394" s="1"/>
  <c r="AB83"/>
  <c r="AC83" s="1"/>
  <c r="AB470"/>
  <c r="AC470" s="1"/>
  <c r="AB222"/>
  <c r="AC222" s="1"/>
  <c r="AB439"/>
  <c r="AC439" s="1"/>
  <c r="AB5"/>
  <c r="AC5" s="1"/>
  <c r="AB18"/>
  <c r="AC18" s="1"/>
  <c r="AB213"/>
  <c r="AC213" s="1"/>
  <c r="AB598"/>
  <c r="AC598" s="1"/>
  <c r="AB347"/>
  <c r="AC347" s="1"/>
  <c r="AB579"/>
  <c r="AC579" s="1"/>
  <c r="AJ579" s="1"/>
  <c r="AK579" s="1"/>
  <c r="AB9"/>
  <c r="AC9" s="1"/>
  <c r="AB272"/>
  <c r="AC272" s="1"/>
  <c r="AB589"/>
  <c r="AC589" s="1"/>
  <c r="AB338"/>
  <c r="AC338" s="1"/>
  <c r="AJ338" s="1"/>
  <c r="AK338" s="1"/>
  <c r="AB91"/>
  <c r="AC91" s="1"/>
  <c r="AB478"/>
  <c r="AC478" s="1"/>
  <c r="AB230"/>
  <c r="AC230" s="1"/>
  <c r="AB298"/>
  <c r="AC298" s="1"/>
  <c r="AB183"/>
  <c r="AC183" s="1"/>
  <c r="AB260"/>
  <c r="AC260" s="1"/>
  <c r="AB577"/>
  <c r="AC577" s="1"/>
  <c r="AB269"/>
  <c r="AC269" s="1"/>
  <c r="AB466"/>
  <c r="AC466" s="1"/>
  <c r="AB218"/>
  <c r="AC218" s="1"/>
  <c r="AB583"/>
  <c r="AC583" s="1"/>
  <c r="AB525"/>
  <c r="AC525" s="1"/>
  <c r="AB120"/>
  <c r="AC120" s="1"/>
  <c r="AB591"/>
  <c r="AC591" s="1"/>
  <c r="AB280"/>
  <c r="AC280" s="1"/>
  <c r="AB604"/>
  <c r="AC604" s="1"/>
  <c r="AB489"/>
  <c r="AC489" s="1"/>
  <c r="AB314"/>
  <c r="AC314" s="1"/>
  <c r="AB357"/>
  <c r="AC357" s="1"/>
  <c r="AB181"/>
  <c r="AC181" s="1"/>
  <c r="AB491"/>
  <c r="AC491" s="1"/>
  <c r="AB51"/>
  <c r="AC51" s="1"/>
  <c r="AB570"/>
  <c r="AC570" s="1"/>
  <c r="AB553"/>
  <c r="AC553" s="1"/>
  <c r="AB39"/>
  <c r="AC39" s="1"/>
  <c r="AB173"/>
  <c r="AC173" s="1"/>
  <c r="AB371"/>
  <c r="AC371" s="1"/>
  <c r="AB563"/>
  <c r="AC563" s="1"/>
  <c r="AB603"/>
  <c r="AC603" s="1"/>
  <c r="AB199"/>
  <c r="AC199" s="1"/>
  <c r="AB575"/>
  <c r="AC575" s="1"/>
  <c r="AB267"/>
  <c r="AC267" s="1"/>
  <c r="AB17"/>
  <c r="AC17" s="1"/>
  <c r="AB597"/>
  <c r="AC597" s="1"/>
  <c r="AB346"/>
  <c r="AC346" s="1"/>
  <c r="AB37"/>
  <c r="AC37" s="1"/>
  <c r="AB238"/>
  <c r="AC238" s="1"/>
  <c r="AB548"/>
  <c r="AC548" s="1"/>
  <c r="AB21"/>
  <c r="AC21" s="1"/>
  <c r="AB405"/>
  <c r="AC405" s="1"/>
  <c r="AB477"/>
  <c r="AC477" s="1"/>
  <c r="AB166"/>
  <c r="AC166" s="1"/>
  <c r="AJ166" s="1"/>
  <c r="AK166" s="1"/>
  <c r="AB551"/>
  <c r="AC551" s="1"/>
  <c r="AB301"/>
  <c r="AC301" s="1"/>
  <c r="AB53"/>
  <c r="AC53" s="1"/>
  <c r="AB85"/>
  <c r="AC85" s="1"/>
  <c r="AB472"/>
  <c r="AC472" s="1"/>
  <c r="AB224"/>
  <c r="AC224" s="1"/>
  <c r="AB605"/>
  <c r="AC605" s="1"/>
  <c r="AB354"/>
  <c r="AC354" s="1"/>
  <c r="AB106"/>
  <c r="AC106" s="1"/>
  <c r="AB430"/>
  <c r="AC430" s="1"/>
  <c r="AB182"/>
  <c r="AC182" s="1"/>
  <c r="AB376"/>
  <c r="AC376" s="1"/>
  <c r="AJ376" s="1"/>
  <c r="AK376" s="1"/>
  <c r="AB231"/>
  <c r="AC231" s="1"/>
  <c r="AB212"/>
  <c r="AC212" s="1"/>
  <c r="AB593"/>
  <c r="AC593" s="1"/>
  <c r="AB342"/>
  <c r="AC342" s="1"/>
  <c r="AB606"/>
  <c r="AC606" s="1"/>
  <c r="AB355"/>
  <c r="AC355" s="1"/>
  <c r="AB480"/>
  <c r="AC480" s="1"/>
  <c r="AB241"/>
  <c r="AC241" s="1"/>
  <c r="AB190"/>
  <c r="AC190" s="1"/>
  <c r="AB56"/>
  <c r="AC56" s="1"/>
  <c r="AB211"/>
  <c r="AC211" s="1"/>
  <c r="AB176"/>
  <c r="AC176" s="1"/>
  <c r="AB185"/>
  <c r="AC185" s="1"/>
  <c r="AB237"/>
  <c r="AC237" s="1"/>
  <c r="AB540"/>
  <c r="AC540" s="1"/>
  <c r="AB557"/>
  <c r="AC557" s="1"/>
  <c r="AB67"/>
  <c r="AC67" s="1"/>
  <c r="AB445"/>
  <c r="AC445" s="1"/>
  <c r="AB382"/>
  <c r="AC382" s="1"/>
  <c r="AB256"/>
  <c r="AC256" s="1"/>
  <c r="AB180"/>
  <c r="AC180" s="1"/>
  <c r="AB126"/>
  <c r="AC126" s="1"/>
  <c r="AB155"/>
  <c r="AC155" s="1"/>
  <c r="AB385"/>
  <c r="AC385" s="1"/>
  <c r="AB576"/>
  <c r="AC576" s="1"/>
  <c r="AB286"/>
  <c r="AC286" s="1"/>
  <c r="AB226"/>
  <c r="AC226" s="1"/>
  <c r="AB580"/>
  <c r="AC580" s="1"/>
  <c r="AB506"/>
  <c r="AC506" s="1"/>
  <c r="AB348"/>
  <c r="AC348" s="1"/>
  <c r="AB537"/>
  <c r="AC537" s="1"/>
  <c r="AB464"/>
  <c r="AC464" s="1"/>
  <c r="AB90"/>
  <c r="AC90" s="1"/>
  <c r="AB144"/>
  <c r="AC144" s="1"/>
  <c r="AB45"/>
  <c r="AC45" s="1"/>
  <c r="AB611"/>
  <c r="AC611" s="1"/>
  <c r="AB43"/>
  <c r="AC43" s="1"/>
  <c r="AB295"/>
  <c r="AC295" s="1"/>
  <c r="AB131"/>
  <c r="AC131" s="1"/>
  <c r="AB68"/>
  <c r="AC68" s="1"/>
  <c r="AB446"/>
  <c r="AC446" s="1"/>
  <c r="AB383"/>
  <c r="AC383" s="1"/>
  <c r="AB287"/>
  <c r="AC287" s="1"/>
  <c r="AB609"/>
  <c r="AC609" s="1"/>
  <c r="AB471"/>
  <c r="AC471" s="1"/>
  <c r="AB148"/>
  <c r="AC148" s="1"/>
  <c r="AB58"/>
  <c r="AC58" s="1"/>
  <c r="AB544"/>
  <c r="AC544" s="1"/>
  <c r="AB235"/>
  <c r="AC235" s="1"/>
  <c r="AB620"/>
  <c r="AC620" s="1"/>
  <c r="AB307"/>
  <c r="AC307" s="1"/>
  <c r="AB59"/>
  <c r="AC59" s="1"/>
  <c r="AB378"/>
  <c r="AC378" s="1"/>
  <c r="AB130"/>
  <c r="AC130" s="1"/>
  <c r="AB454"/>
  <c r="AC454" s="1"/>
  <c r="AB80"/>
  <c r="AC80" s="1"/>
  <c r="AB175"/>
  <c r="AC175" s="1"/>
  <c r="AB436"/>
  <c r="AC436" s="1"/>
  <c r="AB125"/>
  <c r="AC125" s="1"/>
  <c r="AB508"/>
  <c r="AC508" s="1"/>
  <c r="AB134"/>
  <c r="AC134" s="1"/>
  <c r="AB520"/>
  <c r="AC520" s="1"/>
  <c r="AB273"/>
  <c r="AC273" s="1"/>
  <c r="AB502"/>
  <c r="AC502" s="1"/>
  <c r="AB628"/>
  <c r="AC628" s="1"/>
  <c r="AB315"/>
  <c r="AC315" s="1"/>
  <c r="AB573"/>
  <c r="AC573" s="1"/>
  <c r="AB201"/>
  <c r="AC201" s="1"/>
  <c r="AB586"/>
  <c r="AC586" s="1"/>
  <c r="AB151"/>
  <c r="AC151" s="1"/>
  <c r="AB631"/>
  <c r="AC631" s="1"/>
  <c r="AB306"/>
  <c r="AC306" s="1"/>
  <c r="AB244"/>
  <c r="AC244" s="1"/>
  <c r="AB189"/>
  <c r="AC189" s="1"/>
  <c r="AB513"/>
  <c r="AC513" s="1"/>
  <c r="AB266"/>
  <c r="AC266" s="1"/>
  <c r="AB16"/>
  <c r="AC16" s="1"/>
  <c r="AB160"/>
  <c r="AC160" s="1"/>
  <c r="AB172"/>
  <c r="AC172" s="1"/>
  <c r="AB566"/>
  <c r="AC566" s="1"/>
  <c r="AB113"/>
  <c r="AC113" s="1"/>
  <c r="AB321"/>
  <c r="AC321" s="1"/>
  <c r="AB587"/>
  <c r="AC587" s="1"/>
  <c r="AB517"/>
  <c r="AC517" s="1"/>
  <c r="AB571"/>
  <c r="AC571" s="1"/>
  <c r="AB73"/>
  <c r="AC73" s="1"/>
  <c r="AB559"/>
  <c r="AC559" s="1"/>
  <c r="AB187"/>
  <c r="AC187" s="1"/>
  <c r="AB511"/>
  <c r="AC511" s="1"/>
  <c r="AB200"/>
  <c r="AC200" s="1"/>
  <c r="AB457"/>
  <c r="AC457" s="1"/>
  <c r="AB209"/>
  <c r="AC209" s="1"/>
  <c r="AB531"/>
  <c r="AC531" s="1"/>
  <c r="AB283"/>
  <c r="AC283" s="1"/>
  <c r="AB34"/>
  <c r="AC34" s="1"/>
  <c r="AB128"/>
  <c r="AC128" s="1"/>
  <c r="AB389"/>
  <c r="AC389" s="1"/>
  <c r="AB78"/>
  <c r="AC78" s="1"/>
  <c r="AB276"/>
  <c r="AC276" s="1"/>
  <c r="AB27"/>
  <c r="AC27" s="1"/>
  <c r="AB411"/>
  <c r="AC411" s="1"/>
  <c r="AB132"/>
  <c r="AC132" s="1"/>
  <c r="AB330"/>
  <c r="AC330" s="1"/>
  <c r="AB22"/>
  <c r="AC22" s="1"/>
  <c r="AB402"/>
  <c r="AC402" s="1"/>
  <c r="AB154"/>
  <c r="AC154" s="1"/>
  <c r="AB539"/>
  <c r="AC539" s="1"/>
  <c r="AB289"/>
  <c r="AC289" s="1"/>
  <c r="AB41"/>
  <c r="AC41" s="1"/>
  <c r="AB352"/>
  <c r="AC352" s="1"/>
  <c r="AB319"/>
  <c r="AC319" s="1"/>
  <c r="AB10"/>
  <c r="AC10" s="1"/>
  <c r="AB327"/>
  <c r="AC327" s="1"/>
  <c r="AB590"/>
  <c r="AC590" s="1"/>
  <c r="AB408"/>
  <c r="AC408" s="1"/>
  <c r="AB619"/>
  <c r="AC619" s="1"/>
  <c r="AB215"/>
  <c r="AC215" s="1"/>
  <c r="AB460"/>
  <c r="AC460" s="1"/>
  <c r="AB340"/>
  <c r="AC340" s="1"/>
  <c r="AB32"/>
  <c r="AC32" s="1"/>
  <c r="AB105"/>
  <c r="AC105" s="1"/>
  <c r="AB438"/>
  <c r="AC438" s="1"/>
  <c r="AB545"/>
  <c r="AC545" s="1"/>
  <c r="AB304"/>
  <c r="AC304" s="1"/>
  <c r="AB194"/>
  <c r="AC194" s="1"/>
  <c r="AB240"/>
  <c r="AC240" s="1"/>
  <c r="AB122"/>
  <c r="AC122" s="1"/>
  <c r="AB416"/>
  <c r="AC416" s="1"/>
  <c r="AB101"/>
  <c r="AC101" s="1"/>
  <c r="AB296"/>
  <c r="AC296" s="1"/>
  <c r="AB497"/>
  <c r="AC497" s="1"/>
  <c r="AB227"/>
  <c r="AC227" s="1"/>
  <c r="AB290"/>
  <c r="AC290" s="1"/>
  <c r="AB413"/>
  <c r="AC413" s="1"/>
  <c r="AB326"/>
  <c r="AC326" s="1"/>
  <c r="AB77"/>
  <c r="AC77" s="1"/>
  <c r="AB401"/>
  <c r="AC401" s="1"/>
  <c r="AB30"/>
  <c r="AC30" s="1"/>
  <c r="AB410"/>
  <c r="AC410" s="1"/>
  <c r="AB98"/>
  <c r="AC98" s="1"/>
  <c r="AB297"/>
  <c r="AC297" s="1"/>
  <c r="AB49"/>
  <c r="AC49" s="1"/>
  <c r="AB81"/>
  <c r="AC81" s="1"/>
  <c r="AB468"/>
  <c r="AC468" s="1"/>
  <c r="AB220"/>
  <c r="AC220" s="1"/>
  <c r="AB538"/>
  <c r="AC538" s="1"/>
  <c r="AB229"/>
  <c r="AC229" s="1"/>
  <c r="AB614"/>
  <c r="AC614" s="1"/>
  <c r="AB363"/>
  <c r="AC363" s="1"/>
  <c r="AB115"/>
  <c r="AC115" s="1"/>
  <c r="AB164"/>
  <c r="AC164" s="1"/>
  <c r="AB533"/>
  <c r="AC533" s="1"/>
  <c r="AB36"/>
  <c r="AC36" s="1"/>
  <c r="AB418"/>
  <c r="AC418" s="1"/>
  <c r="AB170"/>
  <c r="AC170" s="1"/>
  <c r="AB494"/>
  <c r="AC494" s="1"/>
  <c r="AB246"/>
  <c r="AC246" s="1"/>
  <c r="AB595"/>
  <c r="AC595" s="1"/>
  <c r="AB243"/>
  <c r="AC243" s="1"/>
  <c r="AB275"/>
  <c r="AC275" s="1"/>
  <c r="AB26"/>
  <c r="AC26" s="1"/>
  <c r="AB406"/>
  <c r="AC406" s="1"/>
  <c r="AB33"/>
  <c r="AC33" s="1"/>
  <c r="AB419"/>
  <c r="AC419" s="1"/>
  <c r="AB156"/>
  <c r="AC156" s="1"/>
  <c r="AB300"/>
  <c r="AC300" s="1"/>
  <c r="AB375"/>
  <c r="AC375" s="1"/>
  <c r="AB366"/>
  <c r="AC366" s="1"/>
  <c r="AB455"/>
  <c r="AC455" s="1"/>
  <c r="AB361"/>
  <c r="AC361" s="1"/>
  <c r="AB308"/>
  <c r="AC308" s="1"/>
  <c r="AB599"/>
  <c r="AC599" s="1"/>
  <c r="AB165"/>
  <c r="AC165" s="1"/>
  <c r="AB337"/>
  <c r="AC337" s="1"/>
  <c r="AB503"/>
  <c r="AC503" s="1"/>
  <c r="AB600"/>
  <c r="AC600" s="1"/>
  <c r="AB55"/>
  <c r="AC55" s="1"/>
  <c r="AB625"/>
  <c r="AC625" s="1"/>
  <c r="AB561"/>
  <c r="AC561" s="1"/>
  <c r="AB500"/>
  <c r="AC500" s="1"/>
  <c r="AB437"/>
  <c r="AC437" s="1"/>
  <c r="AB107"/>
  <c r="AC107" s="1"/>
  <c r="AB364"/>
  <c r="AC364" s="1"/>
  <c r="AB456"/>
  <c r="AC456" s="1"/>
  <c r="AB145"/>
  <c r="AC145" s="1"/>
  <c r="AB142"/>
  <c r="AC142" s="1"/>
  <c r="AB157"/>
  <c r="AC157" s="1"/>
  <c r="AB556"/>
  <c r="AC556" s="1"/>
  <c r="AB384"/>
  <c r="AC384" s="1"/>
  <c r="AB550"/>
  <c r="AC550" s="1"/>
  <c r="AB254"/>
  <c r="AC254" s="1"/>
  <c r="AB223"/>
  <c r="AC223" s="1"/>
  <c r="AB505"/>
  <c r="AC505" s="1"/>
  <c r="AB442"/>
  <c r="AC442" s="1"/>
  <c r="AB379"/>
  <c r="AC379" s="1"/>
  <c r="AB558"/>
  <c r="AC558" s="1"/>
  <c r="O26" i="2"/>
  <c r="AJ295" i="10" l="1"/>
  <c r="AK295" s="1"/>
  <c r="AJ267"/>
  <c r="AK267" s="1"/>
  <c r="AJ563"/>
  <c r="AK563" s="1"/>
  <c r="AJ553"/>
  <c r="AK553" s="1"/>
  <c r="AJ542"/>
  <c r="AK542" s="1"/>
  <c r="AJ485"/>
  <c r="AK485" s="1"/>
  <c r="AJ522"/>
  <c r="AK522" s="1"/>
  <c r="AJ421"/>
  <c r="AK421" s="1"/>
  <c r="AJ74"/>
  <c r="AK74" s="1"/>
  <c r="AJ167"/>
  <c r="AK167" s="1"/>
  <c r="AJ208"/>
  <c r="AK208" s="1"/>
  <c r="AJ139"/>
  <c r="AK139" s="1"/>
  <c r="AJ70"/>
  <c r="AK70" s="1"/>
  <c r="AJ162"/>
  <c r="AK162" s="1"/>
  <c r="AJ204"/>
  <c r="AK204" s="1"/>
  <c r="AJ18"/>
  <c r="AK18" s="1"/>
  <c r="AJ316"/>
  <c r="AK316" s="1"/>
  <c r="AJ163"/>
  <c r="AK163" s="1"/>
  <c r="AJ268"/>
  <c r="AK268" s="1"/>
  <c r="AJ11"/>
  <c r="AK11" s="1"/>
  <c r="AJ50"/>
  <c r="AK50" s="1"/>
  <c r="AJ228"/>
  <c r="AK228" s="1"/>
  <c r="AJ15"/>
  <c r="AK15" s="1"/>
  <c r="AJ116"/>
  <c r="AK116" s="1"/>
  <c r="AJ170"/>
  <c r="AK170" s="1"/>
  <c r="AJ164"/>
  <c r="AK164" s="1"/>
  <c r="AJ340"/>
  <c r="AK340" s="1"/>
  <c r="AJ276"/>
  <c r="AK276" s="1"/>
  <c r="AJ172"/>
  <c r="AK172" s="1"/>
  <c r="AJ58"/>
  <c r="AK58" s="1"/>
  <c r="AJ131"/>
  <c r="AK131" s="1"/>
  <c r="AJ39"/>
  <c r="AK39" s="1"/>
  <c r="AJ91"/>
  <c r="AK91" s="1"/>
  <c r="AJ192"/>
  <c r="AK192" s="1"/>
  <c r="AJ292"/>
  <c r="AK292" s="1"/>
  <c r="AJ104"/>
  <c r="AK104" s="1"/>
  <c r="AJ48"/>
  <c r="AK48" s="1"/>
  <c r="AJ198"/>
  <c r="AK198" s="1"/>
  <c r="AJ3"/>
  <c r="AK3" s="1"/>
  <c r="AJ28"/>
  <c r="AK28" s="1"/>
  <c r="AJ168"/>
  <c r="AK168" s="1"/>
  <c r="AJ84"/>
  <c r="AK84" s="1"/>
  <c r="AJ8"/>
  <c r="AK8" s="1"/>
  <c r="AJ171"/>
  <c r="AK171" s="1"/>
  <c r="AJ106"/>
  <c r="AK106" s="1"/>
  <c r="AJ38"/>
  <c r="AK38" s="1"/>
  <c r="AJ47"/>
  <c r="AK47" s="1"/>
  <c r="AJ23"/>
  <c r="AK23" s="1"/>
  <c r="AJ308"/>
  <c r="AK308" s="1"/>
  <c r="AJ155"/>
  <c r="AK155" s="1"/>
  <c r="AJ14"/>
  <c r="AK14" s="1"/>
  <c r="AJ63"/>
  <c r="AK63" s="1"/>
  <c r="AJ88"/>
  <c r="AK88" s="1"/>
  <c r="AJ7"/>
  <c r="AK7" s="1"/>
  <c r="AJ64"/>
  <c r="AK64" s="1"/>
  <c r="AJ102"/>
  <c r="AK102" s="1"/>
  <c r="AJ52"/>
  <c r="AK52" s="1"/>
  <c r="AJ159"/>
  <c r="AK159" s="1"/>
  <c r="AJ111"/>
  <c r="AK111" s="1"/>
  <c r="AJ364"/>
  <c r="AK364" s="1"/>
  <c r="AJ122"/>
  <c r="AK122" s="1"/>
  <c r="AJ34"/>
  <c r="AK34" s="1"/>
  <c r="AJ182"/>
  <c r="AK182" s="1"/>
  <c r="AJ120"/>
  <c r="AK120" s="1"/>
  <c r="AJ183"/>
  <c r="AK183" s="1"/>
  <c r="AJ176"/>
  <c r="AK176" s="1"/>
  <c r="AJ214"/>
  <c r="AK214" s="1"/>
  <c r="AJ12"/>
  <c r="AK12" s="1"/>
  <c r="AJ196"/>
  <c r="AK196" s="1"/>
  <c r="AJ184"/>
  <c r="AK184" s="1"/>
  <c r="AJ66"/>
  <c r="AK66" s="1"/>
  <c r="AJ186"/>
  <c r="AK186" s="1"/>
  <c r="AJ35"/>
  <c r="AK35" s="1"/>
  <c r="AJ31"/>
  <c r="AK31" s="1"/>
  <c r="AJ46"/>
  <c r="AK46" s="1"/>
  <c r="AJ580"/>
  <c r="AK580" s="1"/>
  <c r="AJ354"/>
  <c r="AK354" s="1"/>
  <c r="AJ85"/>
  <c r="AK85" s="1"/>
  <c r="AJ439"/>
  <c r="AK439" s="1"/>
  <c r="AJ493"/>
  <c r="AK493" s="1"/>
  <c r="AJ210"/>
  <c r="AK210" s="1"/>
  <c r="AJ447"/>
  <c r="AK447" s="1"/>
  <c r="AJ554"/>
  <c r="AK554" s="1"/>
  <c r="AJ258"/>
  <c r="AK258" s="1"/>
  <c r="AJ293"/>
  <c r="AK293" s="1"/>
  <c r="AJ409"/>
  <c r="AK409" s="1"/>
  <c r="AJ490"/>
  <c r="AK490" s="1"/>
  <c r="AJ534"/>
  <c r="AK534" s="1"/>
  <c r="AJ309"/>
  <c r="AK309" s="1"/>
  <c r="AJ529"/>
  <c r="AK529" s="1"/>
  <c r="AJ255"/>
  <c r="AK255" s="1"/>
  <c r="AE2"/>
  <c r="AJ79"/>
  <c r="AK79" s="1"/>
  <c r="AJ264"/>
  <c r="AK264" s="1"/>
  <c r="AJ312"/>
  <c r="AK312" s="1"/>
  <c r="AJ178"/>
  <c r="AK178" s="1"/>
  <c r="AJ527"/>
  <c r="AK527" s="1"/>
  <c r="AJ288"/>
  <c r="AK288" s="1"/>
  <c r="AJ75"/>
  <c r="AK75" s="1"/>
  <c r="AJ360"/>
  <c r="AK360" s="1"/>
  <c r="AJ103"/>
  <c r="AK103" s="1"/>
  <c r="AJ179"/>
  <c r="AK179" s="1"/>
  <c r="AJ76"/>
  <c r="AK76" s="1"/>
  <c r="AJ324"/>
  <c r="AK324" s="1"/>
  <c r="AJ206"/>
  <c r="AK206" s="1"/>
  <c r="AB2"/>
  <c r="AC2" s="1"/>
  <c r="AJ368"/>
  <c r="AK368" s="1"/>
  <c r="AJ60"/>
  <c r="AK60" s="1"/>
  <c r="AJ71"/>
  <c r="AK71" s="1"/>
  <c r="AJ135"/>
  <c r="AK135" s="1"/>
  <c r="AJ236"/>
  <c r="AK236" s="1"/>
  <c r="AJ356"/>
  <c r="AK356" s="1"/>
  <c r="AJ375"/>
  <c r="AK375" s="1"/>
  <c r="AJ33"/>
  <c r="AK33" s="1"/>
  <c r="AJ81"/>
  <c r="AK81" s="1"/>
  <c r="AJ326"/>
  <c r="AK326" s="1"/>
  <c r="AJ382"/>
  <c r="AK382" s="1"/>
  <c r="AJ593"/>
  <c r="AK593" s="1"/>
  <c r="AJ605"/>
  <c r="AK605" s="1"/>
  <c r="AJ53"/>
  <c r="AK53" s="1"/>
  <c r="AJ477"/>
  <c r="AK477" s="1"/>
  <c r="AJ491"/>
  <c r="AK491" s="1"/>
  <c r="AJ489"/>
  <c r="AK489" s="1"/>
  <c r="AJ466"/>
  <c r="AK466" s="1"/>
  <c r="AJ213"/>
  <c r="AK213" s="1"/>
  <c r="AJ222"/>
  <c r="AK222" s="1"/>
  <c r="AJ616"/>
  <c r="AK616" s="1"/>
  <c r="AJ262"/>
  <c r="AK262" s="1"/>
  <c r="AJ608"/>
  <c r="AK608" s="1"/>
  <c r="AJ458"/>
  <c r="AK458" s="1"/>
  <c r="AJ373"/>
  <c r="AK373" s="1"/>
  <c r="AJ496"/>
  <c r="AK496" s="1"/>
  <c r="AJ615"/>
  <c r="AK615" s="1"/>
  <c r="AJ617"/>
  <c r="AK617" s="1"/>
  <c r="AJ291"/>
  <c r="AK291" s="1"/>
  <c r="AJ221"/>
  <c r="AK221" s="1"/>
  <c r="AJ265"/>
  <c r="AK265" s="1"/>
  <c r="AJ441"/>
  <c r="AK441" s="1"/>
  <c r="AJ634"/>
  <c r="AK634" s="1"/>
  <c r="AJ543"/>
  <c r="AK543" s="1"/>
  <c r="AJ25"/>
  <c r="AK25" s="1"/>
  <c r="AJ278"/>
  <c r="AK278" s="1"/>
  <c r="AJ612"/>
  <c r="AK612" s="1"/>
  <c r="AJ29"/>
  <c r="AK29" s="1"/>
  <c r="AJ585"/>
  <c r="AK585" s="1"/>
  <c r="AJ492"/>
  <c r="AK492" s="1"/>
  <c r="AJ270"/>
  <c r="AK270" s="1"/>
  <c r="AJ613"/>
  <c r="AK613" s="1"/>
  <c r="AJ469"/>
  <c r="AK469" s="1"/>
  <c r="AJ473"/>
  <c r="AK473" s="1"/>
  <c r="AJ474"/>
  <c r="AK474" s="1"/>
  <c r="AJ193"/>
  <c r="AK193" s="1"/>
  <c r="AJ464"/>
  <c r="AK464" s="1"/>
  <c r="AJ69"/>
  <c r="AK69" s="1"/>
  <c r="AJ137"/>
  <c r="AK137" s="1"/>
  <c r="AJ277"/>
  <c r="AK277" s="1"/>
  <c r="AJ397"/>
  <c r="AK397" s="1"/>
  <c r="AJ618"/>
  <c r="AK618" s="1"/>
  <c r="AJ451"/>
  <c r="AK451" s="1"/>
  <c r="AJ415"/>
  <c r="AK415" s="1"/>
  <c r="AJ518"/>
  <c r="AK518" s="1"/>
  <c r="AJ331"/>
  <c r="AK331" s="1"/>
  <c r="AJ61"/>
  <c r="AK61" s="1"/>
  <c r="AJ521"/>
  <c r="AK521" s="1"/>
  <c r="AJ488"/>
  <c r="AK488" s="1"/>
  <c r="AJ444"/>
  <c r="AK444" s="1"/>
  <c r="AJ274"/>
  <c r="AK274" s="1"/>
  <c r="AJ261"/>
  <c r="AK261" s="1"/>
  <c r="AJ427"/>
  <c r="AK427" s="1"/>
  <c r="AJ343"/>
  <c r="AK343" s="1"/>
  <c r="AJ572"/>
  <c r="AK572" s="1"/>
  <c r="AJ569"/>
  <c r="AK569" s="1"/>
  <c r="AJ637"/>
  <c r="AK637" s="1"/>
  <c r="AJ609"/>
  <c r="AK609" s="1"/>
  <c r="AJ241"/>
  <c r="AK241" s="1"/>
  <c r="AJ342"/>
  <c r="AK342" s="1"/>
  <c r="AJ231"/>
  <c r="AK231" s="1"/>
  <c r="AJ551"/>
  <c r="AK551" s="1"/>
  <c r="AJ346"/>
  <c r="AK346" s="1"/>
  <c r="AJ357"/>
  <c r="AK357" s="1"/>
  <c r="AJ584"/>
  <c r="AK584" s="1"/>
  <c r="AJ358"/>
  <c r="AK358" s="1"/>
  <c r="AJ169"/>
  <c r="AK169" s="1"/>
  <c r="AJ234"/>
  <c r="AK234" s="1"/>
  <c r="AJ350"/>
  <c r="AK350" s="1"/>
  <c r="AJ499"/>
  <c r="AK499" s="1"/>
  <c r="AJ353"/>
  <c r="AK353" s="1"/>
  <c r="AJ242"/>
  <c r="AK242" s="1"/>
  <c r="AJ219"/>
  <c r="AK219" s="1"/>
  <c r="AJ443"/>
  <c r="AK443" s="1"/>
  <c r="AJ535"/>
  <c r="AK535" s="1"/>
  <c r="AJ515"/>
  <c r="AK515" s="1"/>
  <c r="AJ257"/>
  <c r="AK257" s="1"/>
  <c r="AJ475"/>
  <c r="AK475" s="1"/>
  <c r="AJ390"/>
  <c r="AK390" s="1"/>
  <c r="AJ399"/>
  <c r="AK399" s="1"/>
  <c r="AJ345"/>
  <c r="AK345" s="1"/>
  <c r="AJ426"/>
  <c r="AK426" s="1"/>
  <c r="AJ217"/>
  <c r="AK217" s="1"/>
  <c r="AJ333"/>
  <c r="AK333" s="1"/>
  <c r="AJ523"/>
  <c r="AK523" s="1"/>
  <c r="AJ640"/>
  <c r="AK640" s="1"/>
  <c r="AJ379"/>
  <c r="AK379" s="1"/>
  <c r="AJ254"/>
  <c r="AK254" s="1"/>
  <c r="AJ157"/>
  <c r="AK157" s="1"/>
  <c r="AJ561"/>
  <c r="AK561" s="1"/>
  <c r="AJ503"/>
  <c r="AK503" s="1"/>
  <c r="AJ243"/>
  <c r="AK243" s="1"/>
  <c r="AJ229"/>
  <c r="AK229" s="1"/>
  <c r="AJ410"/>
  <c r="AK410" s="1"/>
  <c r="AJ497"/>
  <c r="AK497" s="1"/>
  <c r="AJ545"/>
  <c r="AK545" s="1"/>
  <c r="AJ408"/>
  <c r="AK408" s="1"/>
  <c r="AJ319"/>
  <c r="AK319" s="1"/>
  <c r="AJ539"/>
  <c r="AK539" s="1"/>
  <c r="AJ330"/>
  <c r="AK330" s="1"/>
  <c r="AJ457"/>
  <c r="AK457" s="1"/>
  <c r="AJ559"/>
  <c r="AK559" s="1"/>
  <c r="AJ587"/>
  <c r="AK587" s="1"/>
  <c r="AJ513"/>
  <c r="AK513" s="1"/>
  <c r="AJ631"/>
  <c r="AK631" s="1"/>
  <c r="AJ573"/>
  <c r="AK573" s="1"/>
  <c r="AJ273"/>
  <c r="AK273" s="1"/>
  <c r="AJ125"/>
  <c r="AK125" s="1"/>
  <c r="AJ454"/>
  <c r="AK454" s="1"/>
  <c r="AJ307"/>
  <c r="AK307" s="1"/>
  <c r="AJ287"/>
  <c r="AK287" s="1"/>
  <c r="AJ45"/>
  <c r="AK45" s="1"/>
  <c r="AJ537"/>
  <c r="AK537" s="1"/>
  <c r="AJ226"/>
  <c r="AK226" s="1"/>
  <c r="AJ540"/>
  <c r="AK540" s="1"/>
  <c r="AJ211"/>
  <c r="AK211" s="1"/>
  <c r="AJ480"/>
  <c r="AK480" s="1"/>
  <c r="AJ238"/>
  <c r="AK238" s="1"/>
  <c r="AJ17"/>
  <c r="AK17" s="1"/>
  <c r="AJ603"/>
  <c r="AK603" s="1"/>
  <c r="AJ9"/>
  <c r="AK9" s="1"/>
  <c r="AJ552"/>
  <c r="AK552" s="1"/>
  <c r="AJ65"/>
  <c r="AK65" s="1"/>
  <c r="AJ435"/>
  <c r="AK435" s="1"/>
  <c r="AJ536"/>
  <c r="AK536" s="1"/>
  <c r="AJ271"/>
  <c r="AK271" s="1"/>
  <c r="AJ403"/>
  <c r="AK403" s="1"/>
  <c r="AJ632"/>
  <c r="AK632" s="1"/>
  <c r="AJ279"/>
  <c r="AK279" s="1"/>
  <c r="AJ329"/>
  <c r="AK329" s="1"/>
  <c r="AJ581"/>
  <c r="AK581" s="1"/>
  <c r="AJ310"/>
  <c r="AK310" s="1"/>
  <c r="AJ546"/>
  <c r="AK546" s="1"/>
  <c r="AJ245"/>
  <c r="AK245" s="1"/>
  <c r="AJ387"/>
  <c r="AK387" s="1"/>
  <c r="AJ318"/>
  <c r="AK318" s="1"/>
  <c r="AJ449"/>
  <c r="AK449" s="1"/>
  <c r="AJ633"/>
  <c r="AK633" s="1"/>
  <c r="AJ57"/>
  <c r="AK57" s="1"/>
  <c r="AJ481"/>
  <c r="AK481" s="1"/>
  <c r="AJ207"/>
  <c r="AK207" s="1"/>
  <c r="AJ388"/>
  <c r="AK388" s="1"/>
  <c r="AJ133"/>
  <c r="AK133" s="1"/>
  <c r="AJ452"/>
  <c r="AK452" s="1"/>
  <c r="AJ251"/>
  <c r="AK251" s="1"/>
  <c r="AJ325"/>
  <c r="AK325" s="1"/>
  <c r="AJ463"/>
  <c r="AK463" s="1"/>
  <c r="AJ638"/>
  <c r="AK638" s="1"/>
  <c r="AJ185"/>
  <c r="AK185" s="1"/>
  <c r="AJ606"/>
  <c r="AK606" s="1"/>
  <c r="AJ21"/>
  <c r="AK21" s="1"/>
  <c r="AJ589"/>
  <c r="AK589" s="1"/>
  <c r="AJ532"/>
  <c r="AK532" s="1"/>
  <c r="AJ253"/>
  <c r="AK253" s="1"/>
  <c r="AJ434"/>
  <c r="AK434" s="1"/>
  <c r="AJ149"/>
  <c r="AK149" s="1"/>
  <c r="AJ367"/>
  <c r="AK367" s="1"/>
  <c r="AJ161"/>
  <c r="AK161" s="1"/>
  <c r="AJ341"/>
  <c r="AK341" s="1"/>
  <c r="AJ516"/>
  <c r="AK516" s="1"/>
  <c r="AJ562"/>
  <c r="AK562" s="1"/>
  <c r="AJ374"/>
  <c r="AK374" s="1"/>
  <c r="AJ462"/>
  <c r="AK462" s="1"/>
  <c r="AJ440"/>
  <c r="AK440" s="1"/>
  <c r="AJ526"/>
  <c r="AK526" s="1"/>
  <c r="AJ400"/>
  <c r="AK400" s="1"/>
  <c r="AJ510"/>
  <c r="AK510" s="1"/>
  <c r="AJ263"/>
  <c r="AK263" s="1"/>
  <c r="AJ509"/>
  <c r="AK509" s="1"/>
  <c r="AJ313"/>
  <c r="AK313" s="1"/>
  <c r="AJ197"/>
  <c r="AK197" s="1"/>
  <c r="AJ239"/>
  <c r="AK239" s="1"/>
  <c r="AJ645"/>
  <c r="AK645" s="1"/>
  <c r="AJ643"/>
  <c r="AK643" s="1"/>
  <c r="AJ181"/>
  <c r="AK181" s="1"/>
  <c r="AJ604"/>
  <c r="AK604" s="1"/>
  <c r="AJ525"/>
  <c r="AK525" s="1"/>
  <c r="AJ269"/>
  <c r="AK269" s="1"/>
  <c r="AJ298"/>
  <c r="AK298" s="1"/>
  <c r="AJ470"/>
  <c r="AK470" s="1"/>
  <c r="AJ117"/>
  <c r="AK117" s="1"/>
  <c r="AJ524"/>
  <c r="AK524" s="1"/>
  <c r="AJ627"/>
  <c r="AK627" s="1"/>
  <c r="AJ414"/>
  <c r="AK414" s="1"/>
  <c r="AJ407"/>
  <c r="AK407" s="1"/>
  <c r="AJ578"/>
  <c r="AK578" s="1"/>
  <c r="AJ432"/>
  <c r="AK432" s="1"/>
  <c r="AJ247"/>
  <c r="AK247" s="1"/>
  <c r="AJ507"/>
  <c r="AK507" s="1"/>
  <c r="AJ547"/>
  <c r="AK547" s="1"/>
  <c r="AJ601"/>
  <c r="AK601" s="1"/>
  <c r="AJ424"/>
  <c r="AK424" s="1"/>
  <c r="AJ568"/>
  <c r="AK568" s="1"/>
  <c r="AJ393"/>
  <c r="AK393" s="1"/>
  <c r="AJ504"/>
  <c r="AK504" s="1"/>
  <c r="AJ641"/>
  <c r="AK641" s="1"/>
  <c r="AF423"/>
  <c r="AH423" s="1"/>
  <c r="AI423" s="1"/>
  <c r="AJ423"/>
  <c r="AK423" s="1"/>
  <c r="AF486"/>
  <c r="AH486" s="1"/>
  <c r="AI486" s="1"/>
  <c r="AJ486"/>
  <c r="AK486" s="1"/>
  <c r="AF514"/>
  <c r="AH514" s="1"/>
  <c r="AI514" s="1"/>
  <c r="AJ514"/>
  <c r="AK514" s="1"/>
  <c r="AF381"/>
  <c r="AH381" s="1"/>
  <c r="AI381" s="1"/>
  <c r="AJ381"/>
  <c r="AK381" s="1"/>
  <c r="AF141"/>
  <c r="AH141" s="1"/>
  <c r="AI141" s="1"/>
  <c r="AJ141"/>
  <c r="AK141" s="1"/>
  <c r="AF635"/>
  <c r="AH635" s="1"/>
  <c r="AI635" s="1"/>
  <c r="AJ635"/>
  <c r="AK635" s="1"/>
  <c r="AF549"/>
  <c r="AH549" s="1"/>
  <c r="AI549" s="1"/>
  <c r="AJ549"/>
  <c r="AK549" s="1"/>
  <c r="AF412"/>
  <c r="AH412" s="1"/>
  <c r="AI412" s="1"/>
  <c r="AJ412"/>
  <c r="AK412" s="1"/>
  <c r="AF370"/>
  <c r="AH370" s="1"/>
  <c r="AI370" s="1"/>
  <c r="AJ370"/>
  <c r="AK370" s="1"/>
  <c r="AF404"/>
  <c r="AH404" s="1"/>
  <c r="AI404" s="1"/>
  <c r="AJ404"/>
  <c r="AK404" s="1"/>
  <c r="AF351"/>
  <c r="AH351" s="1"/>
  <c r="AI351" s="1"/>
  <c r="AJ351"/>
  <c r="AK351" s="1"/>
  <c r="AF82"/>
  <c r="AH82" s="1"/>
  <c r="AI82" s="1"/>
  <c r="AJ82"/>
  <c r="AK82" s="1"/>
  <c r="AF594"/>
  <c r="AH594" s="1"/>
  <c r="AI594" s="1"/>
  <c r="AJ594"/>
  <c r="AK594" s="1"/>
  <c r="AF250"/>
  <c r="AH250" s="1"/>
  <c r="AI250" s="1"/>
  <c r="AJ250"/>
  <c r="AK250" s="1"/>
  <c r="AF6"/>
  <c r="AH6" s="1"/>
  <c r="AI6" s="1"/>
  <c r="AJ6"/>
  <c r="AK6" s="1"/>
  <c r="AF332"/>
  <c r="AH332" s="1"/>
  <c r="AI332" s="1"/>
  <c r="AJ332"/>
  <c r="AK332" s="1"/>
  <c r="AF302"/>
  <c r="AH302" s="1"/>
  <c r="AI302" s="1"/>
  <c r="AJ302"/>
  <c r="AK302" s="1"/>
  <c r="AJ642"/>
  <c r="AK642" s="1"/>
  <c r="AF442"/>
  <c r="AH442" s="1"/>
  <c r="AI442" s="1"/>
  <c r="AJ442"/>
  <c r="AK442" s="1"/>
  <c r="AF558"/>
  <c r="AH558" s="1"/>
  <c r="AI558" s="1"/>
  <c r="AJ558"/>
  <c r="AK558" s="1"/>
  <c r="AF223"/>
  <c r="AH223" s="1"/>
  <c r="AI223" s="1"/>
  <c r="AJ223"/>
  <c r="AK223" s="1"/>
  <c r="AF556"/>
  <c r="AH556" s="1"/>
  <c r="AI556" s="1"/>
  <c r="AJ556"/>
  <c r="AK556" s="1"/>
  <c r="AF456"/>
  <c r="AH456" s="1"/>
  <c r="AI456" s="1"/>
  <c r="AJ456"/>
  <c r="AK456" s="1"/>
  <c r="AF500"/>
  <c r="AH500" s="1"/>
  <c r="AI500" s="1"/>
  <c r="AJ500"/>
  <c r="AK500" s="1"/>
  <c r="AF600"/>
  <c r="AH600" s="1"/>
  <c r="AI600" s="1"/>
  <c r="AJ600"/>
  <c r="AK600" s="1"/>
  <c r="AF599"/>
  <c r="AH599" s="1"/>
  <c r="AI599" s="1"/>
  <c r="AJ599"/>
  <c r="AK599" s="1"/>
  <c r="AF366"/>
  <c r="AH366" s="1"/>
  <c r="AI366" s="1"/>
  <c r="AJ366"/>
  <c r="AK366" s="1"/>
  <c r="AF419"/>
  <c r="AH419" s="1"/>
  <c r="AI419" s="1"/>
  <c r="AJ419"/>
  <c r="AK419" s="1"/>
  <c r="AF275"/>
  <c r="AH275" s="1"/>
  <c r="AI275" s="1"/>
  <c r="AJ275"/>
  <c r="AK275" s="1"/>
  <c r="AF494"/>
  <c r="AH494" s="1"/>
  <c r="AI494" s="1"/>
  <c r="AJ494"/>
  <c r="AK494" s="1"/>
  <c r="AF533"/>
  <c r="AH533" s="1"/>
  <c r="AI533" s="1"/>
  <c r="AJ533"/>
  <c r="AK533" s="1"/>
  <c r="AF614"/>
  <c r="AH614" s="1"/>
  <c r="AI614" s="1"/>
  <c r="AJ614"/>
  <c r="AK614" s="1"/>
  <c r="AF468"/>
  <c r="AH468" s="1"/>
  <c r="AI468" s="1"/>
  <c r="AJ468"/>
  <c r="AK468" s="1"/>
  <c r="AF98"/>
  <c r="AH98" s="1"/>
  <c r="AI98" s="1"/>
  <c r="AJ98"/>
  <c r="AK98" s="1"/>
  <c r="AF77"/>
  <c r="AH77" s="1"/>
  <c r="AI77" s="1"/>
  <c r="AJ77"/>
  <c r="AK77" s="1"/>
  <c r="AF227"/>
  <c r="AH227" s="1"/>
  <c r="AI227" s="1"/>
  <c r="AJ227"/>
  <c r="AK227" s="1"/>
  <c r="AF416"/>
  <c r="AH416" s="1"/>
  <c r="AI416" s="1"/>
  <c r="AJ416"/>
  <c r="AK416" s="1"/>
  <c r="AF304"/>
  <c r="AH304" s="1"/>
  <c r="AI304" s="1"/>
  <c r="AJ304"/>
  <c r="AK304" s="1"/>
  <c r="AF32"/>
  <c r="AH32" s="1"/>
  <c r="AI32" s="1"/>
  <c r="AJ32"/>
  <c r="AK32" s="1"/>
  <c r="AF619"/>
  <c r="AH619" s="1"/>
  <c r="AI619" s="1"/>
  <c r="AJ619"/>
  <c r="AK619" s="1"/>
  <c r="AF10"/>
  <c r="AH10" s="1"/>
  <c r="AI10" s="1"/>
  <c r="AJ10"/>
  <c r="AK10" s="1"/>
  <c r="AF289"/>
  <c r="AH289" s="1"/>
  <c r="AI289" s="1"/>
  <c r="AJ289"/>
  <c r="AK289" s="1"/>
  <c r="AF22"/>
  <c r="AH22" s="1"/>
  <c r="AI22" s="1"/>
  <c r="AJ22"/>
  <c r="AK22" s="1"/>
  <c r="AF27"/>
  <c r="AH27" s="1"/>
  <c r="AI27" s="1"/>
  <c r="AJ27"/>
  <c r="AK27" s="1"/>
  <c r="AF128"/>
  <c r="AH128" s="1"/>
  <c r="AI128" s="1"/>
  <c r="AJ128"/>
  <c r="AK128" s="1"/>
  <c r="AF209"/>
  <c r="AH209" s="1"/>
  <c r="AI209" s="1"/>
  <c r="AJ209"/>
  <c r="AK209" s="1"/>
  <c r="AF187"/>
  <c r="AH187" s="1"/>
  <c r="AI187" s="1"/>
  <c r="AJ187"/>
  <c r="AK187" s="1"/>
  <c r="AF517"/>
  <c r="AH517" s="1"/>
  <c r="AI517" s="1"/>
  <c r="AJ517"/>
  <c r="AK517" s="1"/>
  <c r="AF566"/>
  <c r="AH566" s="1"/>
  <c r="AI566" s="1"/>
  <c r="AJ566"/>
  <c r="AK566" s="1"/>
  <c r="AF266"/>
  <c r="AH266" s="1"/>
  <c r="AI266" s="1"/>
  <c r="AJ266"/>
  <c r="AK266" s="1"/>
  <c r="AF306"/>
  <c r="AH306" s="1"/>
  <c r="AI306" s="1"/>
  <c r="AJ306"/>
  <c r="AK306" s="1"/>
  <c r="AF201"/>
  <c r="AH201" s="1"/>
  <c r="AI201" s="1"/>
  <c r="AJ201"/>
  <c r="AK201" s="1"/>
  <c r="AF502"/>
  <c r="AH502" s="1"/>
  <c r="AI502" s="1"/>
  <c r="AJ502"/>
  <c r="AK502" s="1"/>
  <c r="AF508"/>
  <c r="AH508" s="1"/>
  <c r="AI508" s="1"/>
  <c r="AJ508"/>
  <c r="AK508" s="1"/>
  <c r="AF80"/>
  <c r="AH80" s="1"/>
  <c r="AI80" s="1"/>
  <c r="AJ80"/>
  <c r="AK80" s="1"/>
  <c r="AF59"/>
  <c r="AH59" s="1"/>
  <c r="AI59" s="1"/>
  <c r="AJ59"/>
  <c r="AK59" s="1"/>
  <c r="AF544"/>
  <c r="AH544" s="1"/>
  <c r="AI544" s="1"/>
  <c r="AJ544"/>
  <c r="AK544" s="1"/>
  <c r="AF68"/>
  <c r="AH68" s="1"/>
  <c r="AI68" s="1"/>
  <c r="AJ68"/>
  <c r="AK68" s="1"/>
  <c r="AF611"/>
  <c r="AH611" s="1"/>
  <c r="AI611" s="1"/>
  <c r="AJ611"/>
  <c r="AK611" s="1"/>
  <c r="AF385"/>
  <c r="AH385" s="1"/>
  <c r="AI385" s="1"/>
  <c r="AJ385"/>
  <c r="AK385" s="1"/>
  <c r="AF256"/>
  <c r="AH256" s="1"/>
  <c r="AI256" s="1"/>
  <c r="AJ256"/>
  <c r="AK256" s="1"/>
  <c r="AF557"/>
  <c r="AH557" s="1"/>
  <c r="AI557" s="1"/>
  <c r="AJ557"/>
  <c r="AK557" s="1"/>
  <c r="AF548"/>
  <c r="AH548" s="1"/>
  <c r="AI548" s="1"/>
  <c r="AJ548"/>
  <c r="AK548" s="1"/>
  <c r="AF597"/>
  <c r="AH597" s="1"/>
  <c r="AI597" s="1"/>
  <c r="AJ597"/>
  <c r="AK597" s="1"/>
  <c r="AF199"/>
  <c r="AH199" s="1"/>
  <c r="AI199" s="1"/>
  <c r="AJ199"/>
  <c r="AK199" s="1"/>
  <c r="AF173"/>
  <c r="AH173" s="1"/>
  <c r="AI173" s="1"/>
  <c r="AJ173"/>
  <c r="AK173" s="1"/>
  <c r="AF51"/>
  <c r="AH51" s="1"/>
  <c r="AI51" s="1"/>
  <c r="AJ51"/>
  <c r="AK51" s="1"/>
  <c r="AF314"/>
  <c r="AH314" s="1"/>
  <c r="AI314" s="1"/>
  <c r="AJ314"/>
  <c r="AK314" s="1"/>
  <c r="AF591"/>
  <c r="AH591" s="1"/>
  <c r="AI591" s="1"/>
  <c r="AJ591"/>
  <c r="AK591" s="1"/>
  <c r="AF218"/>
  <c r="AH218" s="1"/>
  <c r="AI218" s="1"/>
  <c r="AJ218"/>
  <c r="AK218" s="1"/>
  <c r="AF260"/>
  <c r="AH260" s="1"/>
  <c r="AI260" s="1"/>
  <c r="AJ260"/>
  <c r="AK260" s="1"/>
  <c r="AF478"/>
  <c r="AH478" s="1"/>
  <c r="AI478" s="1"/>
  <c r="AJ478"/>
  <c r="AK478" s="1"/>
  <c r="AF272"/>
  <c r="AH272" s="1"/>
  <c r="AI272" s="1"/>
  <c r="AJ272"/>
  <c r="AK272" s="1"/>
  <c r="AF598"/>
  <c r="AH598" s="1"/>
  <c r="AI598" s="1"/>
  <c r="AJ598"/>
  <c r="AK598" s="1"/>
  <c r="AF394"/>
  <c r="AH394" s="1"/>
  <c r="AI394" s="1"/>
  <c r="AJ394"/>
  <c r="AK394" s="1"/>
  <c r="AF89"/>
  <c r="AH89" s="1"/>
  <c r="AI89" s="1"/>
  <c r="AJ89"/>
  <c r="AK89" s="1"/>
  <c r="AF450"/>
  <c r="AH450" s="1"/>
  <c r="AI450" s="1"/>
  <c r="AJ450"/>
  <c r="AK450" s="1"/>
  <c r="AF459"/>
  <c r="AH459" s="1"/>
  <c r="AI459" s="1"/>
  <c r="AJ459"/>
  <c r="AK459" s="1"/>
  <c r="AF512"/>
  <c r="AH512" s="1"/>
  <c r="AI512" s="1"/>
  <c r="AJ512"/>
  <c r="AK512" s="1"/>
  <c r="AF62"/>
  <c r="AH62" s="1"/>
  <c r="AI62" s="1"/>
  <c r="AJ62"/>
  <c r="AK62" s="1"/>
  <c r="AF592"/>
  <c r="AH592" s="1"/>
  <c r="AI592" s="1"/>
  <c r="AJ592"/>
  <c r="AK592" s="1"/>
  <c r="AF110"/>
  <c r="AH110" s="1"/>
  <c r="AI110" s="1"/>
  <c r="AJ110"/>
  <c r="AK110" s="1"/>
  <c r="AF127"/>
  <c r="AH127" s="1"/>
  <c r="AI127" s="1"/>
  <c r="AJ127"/>
  <c r="AK127" s="1"/>
  <c r="AF44"/>
  <c r="AH44" s="1"/>
  <c r="AI44" s="1"/>
  <c r="AJ44"/>
  <c r="AK44" s="1"/>
  <c r="AF461"/>
  <c r="AH461" s="1"/>
  <c r="AI461" s="1"/>
  <c r="AJ461"/>
  <c r="AK461" s="1"/>
  <c r="AF365"/>
  <c r="AH365" s="1"/>
  <c r="AI365" s="1"/>
  <c r="AJ365"/>
  <c r="AK365" s="1"/>
  <c r="AF386"/>
  <c r="AH386" s="1"/>
  <c r="AI386" s="1"/>
  <c r="AJ386"/>
  <c r="AK386" s="1"/>
  <c r="AF624"/>
  <c r="AH624" s="1"/>
  <c r="AI624" s="1"/>
  <c r="AJ624"/>
  <c r="AK624" s="1"/>
  <c r="AF433"/>
  <c r="AH433" s="1"/>
  <c r="AI433" s="1"/>
  <c r="AJ433"/>
  <c r="AK433" s="1"/>
  <c r="AF501"/>
  <c r="AH501" s="1"/>
  <c r="AI501" s="1"/>
  <c r="AJ501"/>
  <c r="AK501" s="1"/>
  <c r="AF94"/>
  <c r="AH94" s="1"/>
  <c r="AI94" s="1"/>
  <c r="AJ94"/>
  <c r="AK94" s="1"/>
  <c r="AF380"/>
  <c r="AH380" s="1"/>
  <c r="AI380" s="1"/>
  <c r="AJ380"/>
  <c r="AK380" s="1"/>
  <c r="AF233"/>
  <c r="AH233" s="1"/>
  <c r="AI233" s="1"/>
  <c r="AJ233"/>
  <c r="AK233" s="1"/>
  <c r="AF40"/>
  <c r="AH40" s="1"/>
  <c r="AI40" s="1"/>
  <c r="AJ40"/>
  <c r="AK40" s="1"/>
  <c r="AF530"/>
  <c r="AH530" s="1"/>
  <c r="AI530" s="1"/>
  <c r="AJ530"/>
  <c r="AK530" s="1"/>
  <c r="AF140"/>
  <c r="AH140" s="1"/>
  <c r="AI140" s="1"/>
  <c r="AJ140"/>
  <c r="AK140" s="1"/>
  <c r="AF396"/>
  <c r="AH396" s="1"/>
  <c r="AI396" s="1"/>
  <c r="AJ396"/>
  <c r="AK396" s="1"/>
  <c r="AF429"/>
  <c r="AH429" s="1"/>
  <c r="AI429" s="1"/>
  <c r="AJ429"/>
  <c r="AK429" s="1"/>
  <c r="AF259"/>
  <c r="AH259" s="1"/>
  <c r="AI259" s="1"/>
  <c r="AJ259"/>
  <c r="AK259" s="1"/>
  <c r="AF453"/>
  <c r="AH453" s="1"/>
  <c r="AI453" s="1"/>
  <c r="AJ453"/>
  <c r="AK453" s="1"/>
  <c r="AF465"/>
  <c r="AH465" s="1"/>
  <c r="AI465" s="1"/>
  <c r="AJ465"/>
  <c r="AK465" s="1"/>
  <c r="AF99"/>
  <c r="AH99" s="1"/>
  <c r="AI99" s="1"/>
  <c r="AJ99"/>
  <c r="AK99" s="1"/>
  <c r="AF299"/>
  <c r="AH299" s="1"/>
  <c r="AI299" s="1"/>
  <c r="AJ299"/>
  <c r="AK299" s="1"/>
  <c r="AF303"/>
  <c r="AH303" s="1"/>
  <c r="AI303" s="1"/>
  <c r="AJ303"/>
  <c r="AK303" s="1"/>
  <c r="AF24"/>
  <c r="AH24" s="1"/>
  <c r="AI24" s="1"/>
  <c r="AJ24"/>
  <c r="AK24" s="1"/>
  <c r="AF369"/>
  <c r="AH369" s="1"/>
  <c r="AI369" s="1"/>
  <c r="AJ369"/>
  <c r="AK369" s="1"/>
  <c r="AF152"/>
  <c r="AH152" s="1"/>
  <c r="AI152" s="1"/>
  <c r="AJ152"/>
  <c r="AK152" s="1"/>
  <c r="AF505"/>
  <c r="AH505" s="1"/>
  <c r="AI505" s="1"/>
  <c r="AJ505"/>
  <c r="AK505" s="1"/>
  <c r="AF384"/>
  <c r="AH384" s="1"/>
  <c r="AI384" s="1"/>
  <c r="AJ384"/>
  <c r="AK384" s="1"/>
  <c r="AF145"/>
  <c r="AH145" s="1"/>
  <c r="AI145" s="1"/>
  <c r="AJ145"/>
  <c r="AK145" s="1"/>
  <c r="AF437"/>
  <c r="AH437" s="1"/>
  <c r="AI437" s="1"/>
  <c r="AJ437"/>
  <c r="AK437" s="1"/>
  <c r="AF55"/>
  <c r="AH55" s="1"/>
  <c r="AI55" s="1"/>
  <c r="AJ55"/>
  <c r="AK55" s="1"/>
  <c r="AF165"/>
  <c r="AH165" s="1"/>
  <c r="AI165" s="1"/>
  <c r="AJ165"/>
  <c r="AK165" s="1"/>
  <c r="AF455"/>
  <c r="AH455" s="1"/>
  <c r="AI455" s="1"/>
  <c r="AJ455"/>
  <c r="AK455" s="1"/>
  <c r="AF156"/>
  <c r="AH156" s="1"/>
  <c r="AI156" s="1"/>
  <c r="AJ156"/>
  <c r="AK156" s="1"/>
  <c r="AF26"/>
  <c r="AH26" s="1"/>
  <c r="AI26" s="1"/>
  <c r="AJ26"/>
  <c r="AK26" s="1"/>
  <c r="AF246"/>
  <c r="AH246" s="1"/>
  <c r="AI246" s="1"/>
  <c r="AJ246"/>
  <c r="AK246" s="1"/>
  <c r="AF36"/>
  <c r="AH36" s="1"/>
  <c r="AI36" s="1"/>
  <c r="AJ36"/>
  <c r="AK36" s="1"/>
  <c r="AF363"/>
  <c r="AH363" s="1"/>
  <c r="AI363" s="1"/>
  <c r="AJ363"/>
  <c r="AK363" s="1"/>
  <c r="AF220"/>
  <c r="AH220" s="1"/>
  <c r="AI220" s="1"/>
  <c r="AJ220"/>
  <c r="AK220" s="1"/>
  <c r="AF297"/>
  <c r="AH297" s="1"/>
  <c r="AI297" s="1"/>
  <c r="AJ297"/>
  <c r="AK297" s="1"/>
  <c r="AF401"/>
  <c r="AH401" s="1"/>
  <c r="AI401" s="1"/>
  <c r="AJ401"/>
  <c r="AK401" s="1"/>
  <c r="AF290"/>
  <c r="AH290" s="1"/>
  <c r="AI290" s="1"/>
  <c r="AJ290"/>
  <c r="AK290" s="1"/>
  <c r="AF101"/>
  <c r="AH101" s="1"/>
  <c r="AI101" s="1"/>
  <c r="AJ101"/>
  <c r="AK101" s="1"/>
  <c r="AF194"/>
  <c r="AH194" s="1"/>
  <c r="AI194" s="1"/>
  <c r="AJ194"/>
  <c r="AK194" s="1"/>
  <c r="AF105"/>
  <c r="AH105" s="1"/>
  <c r="AI105" s="1"/>
  <c r="AJ105"/>
  <c r="AK105" s="1"/>
  <c r="AF215"/>
  <c r="AH215" s="1"/>
  <c r="AI215" s="1"/>
  <c r="AJ215"/>
  <c r="AK215" s="1"/>
  <c r="AF327"/>
  <c r="AH327" s="1"/>
  <c r="AI327" s="1"/>
  <c r="AJ327"/>
  <c r="AK327" s="1"/>
  <c r="AF41"/>
  <c r="AH41" s="1"/>
  <c r="AI41" s="1"/>
  <c r="AJ41"/>
  <c r="AK41" s="1"/>
  <c r="AF402"/>
  <c r="AH402" s="1"/>
  <c r="AI402" s="1"/>
  <c r="AJ402"/>
  <c r="AK402" s="1"/>
  <c r="AF411"/>
  <c r="AH411" s="1"/>
  <c r="AI411" s="1"/>
  <c r="AJ411"/>
  <c r="AK411" s="1"/>
  <c r="AF389"/>
  <c r="AH389" s="1"/>
  <c r="AI389" s="1"/>
  <c r="AJ389"/>
  <c r="AK389" s="1"/>
  <c r="AF531"/>
  <c r="AH531" s="1"/>
  <c r="AI531" s="1"/>
  <c r="AJ531"/>
  <c r="AK531" s="1"/>
  <c r="AF511"/>
  <c r="AH511" s="1"/>
  <c r="AI511" s="1"/>
  <c r="AJ511"/>
  <c r="AK511" s="1"/>
  <c r="AF571"/>
  <c r="AH571" s="1"/>
  <c r="AI571" s="1"/>
  <c r="AJ571"/>
  <c r="AK571" s="1"/>
  <c r="AF113"/>
  <c r="AH113" s="1"/>
  <c r="AI113" s="1"/>
  <c r="AJ113"/>
  <c r="AK113" s="1"/>
  <c r="AF16"/>
  <c r="AH16" s="1"/>
  <c r="AI16" s="1"/>
  <c r="AJ16"/>
  <c r="AK16" s="1"/>
  <c r="AF244"/>
  <c r="AH244" s="1"/>
  <c r="AI244" s="1"/>
  <c r="AJ244"/>
  <c r="AK244" s="1"/>
  <c r="AF586"/>
  <c r="AH586" s="1"/>
  <c r="AI586" s="1"/>
  <c r="AJ586"/>
  <c r="AK586" s="1"/>
  <c r="AF628"/>
  <c r="AH628" s="1"/>
  <c r="AI628" s="1"/>
  <c r="AJ628"/>
  <c r="AK628" s="1"/>
  <c r="AF134"/>
  <c r="AH134" s="1"/>
  <c r="AI134" s="1"/>
  <c r="AJ134"/>
  <c r="AK134" s="1"/>
  <c r="AF175"/>
  <c r="AH175" s="1"/>
  <c r="AI175" s="1"/>
  <c r="AJ175"/>
  <c r="AK175" s="1"/>
  <c r="AF378"/>
  <c r="AH378" s="1"/>
  <c r="AI378" s="1"/>
  <c r="AJ378"/>
  <c r="AK378" s="1"/>
  <c r="AF235"/>
  <c r="AH235" s="1"/>
  <c r="AI235" s="1"/>
  <c r="AJ235"/>
  <c r="AK235" s="1"/>
  <c r="AF471"/>
  <c r="AH471" s="1"/>
  <c r="AI471" s="1"/>
  <c r="AJ471"/>
  <c r="AK471" s="1"/>
  <c r="AF446"/>
  <c r="AH446" s="1"/>
  <c r="AI446" s="1"/>
  <c r="AJ446"/>
  <c r="AK446" s="1"/>
  <c r="AF43"/>
  <c r="AH43" s="1"/>
  <c r="AI43" s="1"/>
  <c r="AJ43"/>
  <c r="AK43" s="1"/>
  <c r="AF90"/>
  <c r="AH90" s="1"/>
  <c r="AI90" s="1"/>
  <c r="AJ90"/>
  <c r="AK90" s="1"/>
  <c r="AF506"/>
  <c r="AH506" s="1"/>
  <c r="AI506" s="1"/>
  <c r="AJ506"/>
  <c r="AK506" s="1"/>
  <c r="AF576"/>
  <c r="AH576" s="1"/>
  <c r="AI576" s="1"/>
  <c r="AJ576"/>
  <c r="AK576" s="1"/>
  <c r="AF180"/>
  <c r="AH180" s="1"/>
  <c r="AI180" s="1"/>
  <c r="AJ180"/>
  <c r="AK180" s="1"/>
  <c r="AF67"/>
  <c r="AH67" s="1"/>
  <c r="AI67" s="1"/>
  <c r="AJ67"/>
  <c r="AK67" s="1"/>
  <c r="AF190"/>
  <c r="AH190" s="1"/>
  <c r="AI190" s="1"/>
  <c r="AJ190"/>
  <c r="AK190" s="1"/>
  <c r="AF472"/>
  <c r="AH472" s="1"/>
  <c r="AI472" s="1"/>
  <c r="AJ472"/>
  <c r="AK472" s="1"/>
  <c r="AF575"/>
  <c r="AH575" s="1"/>
  <c r="AI575" s="1"/>
  <c r="AJ575"/>
  <c r="AK575" s="1"/>
  <c r="AF371"/>
  <c r="AH371" s="1"/>
  <c r="AI371" s="1"/>
  <c r="AJ371"/>
  <c r="AK371" s="1"/>
  <c r="AF570"/>
  <c r="AH570" s="1"/>
  <c r="AI570" s="1"/>
  <c r="AJ570"/>
  <c r="AK570" s="1"/>
  <c r="AF280"/>
  <c r="AH280" s="1"/>
  <c r="AI280" s="1"/>
  <c r="AJ280"/>
  <c r="AK280" s="1"/>
  <c r="AF583"/>
  <c r="AH583" s="1"/>
  <c r="AI583" s="1"/>
  <c r="AJ583"/>
  <c r="AK583" s="1"/>
  <c r="AF577"/>
  <c r="AH577" s="1"/>
  <c r="AI577" s="1"/>
  <c r="AJ577"/>
  <c r="AK577" s="1"/>
  <c r="AF230"/>
  <c r="AH230" s="1"/>
  <c r="AI230" s="1"/>
  <c r="AJ230"/>
  <c r="AK230" s="1"/>
  <c r="AF347"/>
  <c r="AH347" s="1"/>
  <c r="AI347" s="1"/>
  <c r="AJ347"/>
  <c r="AK347" s="1"/>
  <c r="AF5"/>
  <c r="AH5" s="1"/>
  <c r="AI5" s="1"/>
  <c r="AJ5"/>
  <c r="AK5" s="1"/>
  <c r="AF83"/>
  <c r="AH83" s="1"/>
  <c r="AI83" s="1"/>
  <c r="AJ83"/>
  <c r="AK83" s="1"/>
  <c r="AF124"/>
  <c r="AH124" s="1"/>
  <c r="AI124" s="1"/>
  <c r="AJ124"/>
  <c r="AK124" s="1"/>
  <c r="AF284"/>
  <c r="AH284" s="1"/>
  <c r="AI284" s="1"/>
  <c r="AJ284"/>
  <c r="AK284" s="1"/>
  <c r="AF100"/>
  <c r="AH100" s="1"/>
  <c r="AI100" s="1"/>
  <c r="AJ100"/>
  <c r="AK100" s="1"/>
  <c r="AF202"/>
  <c r="AH202" s="1"/>
  <c r="AI202" s="1"/>
  <c r="AJ202"/>
  <c r="AK202" s="1"/>
  <c r="AF136"/>
  <c r="AH136" s="1"/>
  <c r="AI136" s="1"/>
  <c r="AJ136"/>
  <c r="AK136" s="1"/>
  <c r="AF138"/>
  <c r="AH138" s="1"/>
  <c r="AI138" s="1"/>
  <c r="AJ138"/>
  <c r="AK138" s="1"/>
  <c r="AF567"/>
  <c r="AH567" s="1"/>
  <c r="AI567" s="1"/>
  <c r="AJ567"/>
  <c r="AK567" s="1"/>
  <c r="AF320"/>
  <c r="AH320" s="1"/>
  <c r="AI320" s="1"/>
  <c r="AJ320"/>
  <c r="AK320" s="1"/>
  <c r="AF20"/>
  <c r="AH20" s="1"/>
  <c r="AI20" s="1"/>
  <c r="AJ20"/>
  <c r="AK20" s="1"/>
  <c r="AF629"/>
  <c r="AH629" s="1"/>
  <c r="AI629" s="1"/>
  <c r="AJ629"/>
  <c r="AK629" s="1"/>
  <c r="AF225"/>
  <c r="AH225" s="1"/>
  <c r="AI225" s="1"/>
  <c r="AJ225"/>
  <c r="AK225" s="1"/>
  <c r="AF203"/>
  <c r="AH203" s="1"/>
  <c r="AI203" s="1"/>
  <c r="AJ203"/>
  <c r="AK203" s="1"/>
  <c r="AF344"/>
  <c r="AH344" s="1"/>
  <c r="AI344" s="1"/>
  <c r="AJ344"/>
  <c r="AK344" s="1"/>
  <c r="AF349"/>
  <c r="AH349" s="1"/>
  <c r="AI349" s="1"/>
  <c r="AJ349"/>
  <c r="AK349" s="1"/>
  <c r="AF484"/>
  <c r="AH484" s="1"/>
  <c r="AI484" s="1"/>
  <c r="AJ484"/>
  <c r="AK484" s="1"/>
  <c r="AF42"/>
  <c r="AH42" s="1"/>
  <c r="AI42" s="1"/>
  <c r="AJ42"/>
  <c r="AK42" s="1"/>
  <c r="AF610"/>
  <c r="AH610" s="1"/>
  <c r="AI610" s="1"/>
  <c r="AJ610"/>
  <c r="AK610" s="1"/>
  <c r="AF398"/>
  <c r="AH398" s="1"/>
  <c r="AI398" s="1"/>
  <c r="AJ398"/>
  <c r="AK398" s="1"/>
  <c r="AF123"/>
  <c r="AH123" s="1"/>
  <c r="AI123" s="1"/>
  <c r="AJ123"/>
  <c r="AK123" s="1"/>
  <c r="AF252"/>
  <c r="AH252" s="1"/>
  <c r="AI252" s="1"/>
  <c r="AJ252"/>
  <c r="AK252" s="1"/>
  <c r="AF72"/>
  <c r="AH72" s="1"/>
  <c r="AI72" s="1"/>
  <c r="AJ72"/>
  <c r="AK72" s="1"/>
  <c r="AF482"/>
  <c r="AH482" s="1"/>
  <c r="AI482" s="1"/>
  <c r="AJ482"/>
  <c r="AK482" s="1"/>
  <c r="AF334"/>
  <c r="AH334" s="1"/>
  <c r="AI334" s="1"/>
  <c r="AJ334"/>
  <c r="AK334" s="1"/>
  <c r="AF555"/>
  <c r="AH555" s="1"/>
  <c r="AI555" s="1"/>
  <c r="AJ555"/>
  <c r="AK555" s="1"/>
  <c r="AF281"/>
  <c r="AH281" s="1"/>
  <c r="AI281" s="1"/>
  <c r="AJ281"/>
  <c r="AK281" s="1"/>
  <c r="AF359"/>
  <c r="AH359" s="1"/>
  <c r="AI359" s="1"/>
  <c r="AJ359"/>
  <c r="AK359" s="1"/>
  <c r="AF317"/>
  <c r="AH317" s="1"/>
  <c r="AI317" s="1"/>
  <c r="AJ317"/>
  <c r="AK317" s="1"/>
  <c r="AF417"/>
  <c r="AH417" s="1"/>
  <c r="AI417" s="1"/>
  <c r="AJ417"/>
  <c r="AK417" s="1"/>
  <c r="AF322"/>
  <c r="AH322" s="1"/>
  <c r="AI322" s="1"/>
  <c r="AJ322"/>
  <c r="AK322" s="1"/>
  <c r="AF95"/>
  <c r="AH95" s="1"/>
  <c r="AI95" s="1"/>
  <c r="AJ95"/>
  <c r="AK95" s="1"/>
  <c r="AF121"/>
  <c r="AH121" s="1"/>
  <c r="AI121" s="1"/>
  <c r="AJ121"/>
  <c r="AK121" s="1"/>
  <c r="AF607"/>
  <c r="AH607" s="1"/>
  <c r="AI607" s="1"/>
  <c r="AJ607"/>
  <c r="AK607" s="1"/>
  <c r="AF550"/>
  <c r="AH550" s="1"/>
  <c r="AI550" s="1"/>
  <c r="AJ550"/>
  <c r="AK550" s="1"/>
  <c r="AF142"/>
  <c r="AH142" s="1"/>
  <c r="AI142" s="1"/>
  <c r="AJ142"/>
  <c r="AK142" s="1"/>
  <c r="AF107"/>
  <c r="AH107" s="1"/>
  <c r="AI107" s="1"/>
  <c r="AJ107"/>
  <c r="AK107" s="1"/>
  <c r="AF625"/>
  <c r="AH625" s="1"/>
  <c r="AI625" s="1"/>
  <c r="AJ625"/>
  <c r="AK625" s="1"/>
  <c r="AF337"/>
  <c r="AH337" s="1"/>
  <c r="AI337" s="1"/>
  <c r="AJ337"/>
  <c r="AK337" s="1"/>
  <c r="AF361"/>
  <c r="AH361" s="1"/>
  <c r="AI361" s="1"/>
  <c r="AJ361"/>
  <c r="AK361" s="1"/>
  <c r="AF300"/>
  <c r="AH300" s="1"/>
  <c r="AI300" s="1"/>
  <c r="AJ300"/>
  <c r="AK300" s="1"/>
  <c r="AF406"/>
  <c r="AH406" s="1"/>
  <c r="AI406" s="1"/>
  <c r="AJ406"/>
  <c r="AK406" s="1"/>
  <c r="AF595"/>
  <c r="AH595" s="1"/>
  <c r="AI595" s="1"/>
  <c r="AJ595"/>
  <c r="AK595" s="1"/>
  <c r="AF418"/>
  <c r="AH418" s="1"/>
  <c r="AI418" s="1"/>
  <c r="AJ418"/>
  <c r="AK418" s="1"/>
  <c r="AF115"/>
  <c r="AH115" s="1"/>
  <c r="AI115" s="1"/>
  <c r="AJ115"/>
  <c r="AK115" s="1"/>
  <c r="AF538"/>
  <c r="AH538" s="1"/>
  <c r="AI538" s="1"/>
  <c r="AJ538"/>
  <c r="AK538" s="1"/>
  <c r="AF49"/>
  <c r="AH49" s="1"/>
  <c r="AI49" s="1"/>
  <c r="AJ49"/>
  <c r="AK49" s="1"/>
  <c r="AF30"/>
  <c r="AH30" s="1"/>
  <c r="AI30" s="1"/>
  <c r="AJ30"/>
  <c r="AK30" s="1"/>
  <c r="AF413"/>
  <c r="AH413" s="1"/>
  <c r="AI413" s="1"/>
  <c r="AJ413"/>
  <c r="AK413" s="1"/>
  <c r="AF296"/>
  <c r="AH296" s="1"/>
  <c r="AI296" s="1"/>
  <c r="AJ296"/>
  <c r="AK296" s="1"/>
  <c r="AF240"/>
  <c r="AH240" s="1"/>
  <c r="AI240" s="1"/>
  <c r="AJ240"/>
  <c r="AK240" s="1"/>
  <c r="AF438"/>
  <c r="AH438" s="1"/>
  <c r="AI438" s="1"/>
  <c r="AJ438"/>
  <c r="AK438" s="1"/>
  <c r="AF460"/>
  <c r="AH460" s="1"/>
  <c r="AI460" s="1"/>
  <c r="AJ460"/>
  <c r="AK460" s="1"/>
  <c r="AF590"/>
  <c r="AH590" s="1"/>
  <c r="AI590" s="1"/>
  <c r="AJ590"/>
  <c r="AK590" s="1"/>
  <c r="AF352"/>
  <c r="AH352" s="1"/>
  <c r="AI352" s="1"/>
  <c r="AJ352"/>
  <c r="AK352" s="1"/>
  <c r="AF154"/>
  <c r="AH154" s="1"/>
  <c r="AI154" s="1"/>
  <c r="AJ154"/>
  <c r="AK154" s="1"/>
  <c r="AF132"/>
  <c r="AH132" s="1"/>
  <c r="AI132" s="1"/>
  <c r="AJ132"/>
  <c r="AK132" s="1"/>
  <c r="AF78"/>
  <c r="AH78" s="1"/>
  <c r="AI78" s="1"/>
  <c r="AJ78"/>
  <c r="AK78" s="1"/>
  <c r="AF283"/>
  <c r="AH283" s="1"/>
  <c r="AI283" s="1"/>
  <c r="AJ283"/>
  <c r="AK283" s="1"/>
  <c r="AF200"/>
  <c r="AH200" s="1"/>
  <c r="AI200" s="1"/>
  <c r="AJ200"/>
  <c r="AK200" s="1"/>
  <c r="AF73"/>
  <c r="AH73" s="1"/>
  <c r="AI73" s="1"/>
  <c r="AJ73"/>
  <c r="AK73" s="1"/>
  <c r="AF321"/>
  <c r="AH321" s="1"/>
  <c r="AI321" s="1"/>
  <c r="AJ321"/>
  <c r="AK321" s="1"/>
  <c r="AF160"/>
  <c r="AH160" s="1"/>
  <c r="AI160" s="1"/>
  <c r="AJ160"/>
  <c r="AK160" s="1"/>
  <c r="AF189"/>
  <c r="AH189" s="1"/>
  <c r="AI189" s="1"/>
  <c r="AJ189"/>
  <c r="AK189" s="1"/>
  <c r="AF151"/>
  <c r="AH151" s="1"/>
  <c r="AI151" s="1"/>
  <c r="AJ151"/>
  <c r="AK151" s="1"/>
  <c r="AF315"/>
  <c r="AH315" s="1"/>
  <c r="AI315" s="1"/>
  <c r="AJ315"/>
  <c r="AK315" s="1"/>
  <c r="AF520"/>
  <c r="AH520" s="1"/>
  <c r="AI520" s="1"/>
  <c r="AJ520"/>
  <c r="AK520" s="1"/>
  <c r="AF436"/>
  <c r="AH436" s="1"/>
  <c r="AI436" s="1"/>
  <c r="AJ436"/>
  <c r="AK436" s="1"/>
  <c r="AF130"/>
  <c r="AH130" s="1"/>
  <c r="AI130" s="1"/>
  <c r="AJ130"/>
  <c r="AK130" s="1"/>
  <c r="AF620"/>
  <c r="AH620" s="1"/>
  <c r="AI620" s="1"/>
  <c r="AJ620"/>
  <c r="AK620" s="1"/>
  <c r="AF148"/>
  <c r="AH148" s="1"/>
  <c r="AI148" s="1"/>
  <c r="AJ148"/>
  <c r="AK148" s="1"/>
  <c r="AF383"/>
  <c r="AH383" s="1"/>
  <c r="AI383" s="1"/>
  <c r="AJ383"/>
  <c r="AK383" s="1"/>
  <c r="AF144"/>
  <c r="AH144" s="1"/>
  <c r="AI144" s="1"/>
  <c r="AJ144"/>
  <c r="AK144" s="1"/>
  <c r="AF348"/>
  <c r="AH348" s="1"/>
  <c r="AI348" s="1"/>
  <c r="AJ348"/>
  <c r="AK348" s="1"/>
  <c r="AF286"/>
  <c r="AH286" s="1"/>
  <c r="AI286" s="1"/>
  <c r="AJ286"/>
  <c r="AK286" s="1"/>
  <c r="AF126"/>
  <c r="AH126" s="1"/>
  <c r="AI126" s="1"/>
  <c r="AJ126"/>
  <c r="AK126" s="1"/>
  <c r="AF445"/>
  <c r="AH445" s="1"/>
  <c r="AI445" s="1"/>
  <c r="AJ445"/>
  <c r="AK445" s="1"/>
  <c r="AF237"/>
  <c r="AH237" s="1"/>
  <c r="AI237" s="1"/>
  <c r="AJ237"/>
  <c r="AK237" s="1"/>
  <c r="AF56"/>
  <c r="AH56" s="1"/>
  <c r="AI56" s="1"/>
  <c r="AJ56"/>
  <c r="AK56" s="1"/>
  <c r="AF355"/>
  <c r="AH355" s="1"/>
  <c r="AI355" s="1"/>
  <c r="AJ355"/>
  <c r="AK355" s="1"/>
  <c r="AF212"/>
  <c r="AH212" s="1"/>
  <c r="AI212" s="1"/>
  <c r="AJ212"/>
  <c r="AK212" s="1"/>
  <c r="AF430"/>
  <c r="AH430" s="1"/>
  <c r="AI430" s="1"/>
  <c r="AJ430"/>
  <c r="AK430" s="1"/>
  <c r="AF224"/>
  <c r="AH224" s="1"/>
  <c r="AI224" s="1"/>
  <c r="AJ224"/>
  <c r="AK224" s="1"/>
  <c r="AF301"/>
  <c r="AH301" s="1"/>
  <c r="AI301" s="1"/>
  <c r="AJ301"/>
  <c r="AK301" s="1"/>
  <c r="AF405"/>
  <c r="AH405" s="1"/>
  <c r="AI405" s="1"/>
  <c r="AJ405"/>
  <c r="AK405" s="1"/>
  <c r="AF37"/>
  <c r="AH37" s="1"/>
  <c r="AI37" s="1"/>
  <c r="AJ37"/>
  <c r="AK37" s="1"/>
  <c r="AF448"/>
  <c r="AH448" s="1"/>
  <c r="AI448" s="1"/>
  <c r="AJ448"/>
  <c r="AK448" s="1"/>
  <c r="AF479"/>
  <c r="AH479" s="1"/>
  <c r="AI479" s="1"/>
  <c r="AJ479"/>
  <c r="AK479" s="1"/>
  <c r="AF249"/>
  <c r="AH249" s="1"/>
  <c r="AI249" s="1"/>
  <c r="AJ249"/>
  <c r="AK249" s="1"/>
  <c r="AF425"/>
  <c r="AH425" s="1"/>
  <c r="AI425" s="1"/>
  <c r="AJ425"/>
  <c r="AK425" s="1"/>
  <c r="AF564"/>
  <c r="AH564" s="1"/>
  <c r="AI564" s="1"/>
  <c r="AJ564"/>
  <c r="AK564" s="1"/>
  <c r="AF112"/>
  <c r="AH112" s="1"/>
  <c r="AI112" s="1"/>
  <c r="AJ112"/>
  <c r="AK112" s="1"/>
  <c r="AF483"/>
  <c r="AH483" s="1"/>
  <c r="AI483" s="1"/>
  <c r="AJ483"/>
  <c r="AK483" s="1"/>
  <c r="AF622"/>
  <c r="AH622" s="1"/>
  <c r="AI622" s="1"/>
  <c r="AJ622"/>
  <c r="AK622" s="1"/>
  <c r="AF362"/>
  <c r="AH362" s="1"/>
  <c r="AI362" s="1"/>
  <c r="AJ362"/>
  <c r="AK362" s="1"/>
  <c r="AF467"/>
  <c r="AH467" s="1"/>
  <c r="AI467" s="1"/>
  <c r="AJ467"/>
  <c r="AK467" s="1"/>
  <c r="AF392"/>
  <c r="AH392" s="1"/>
  <c r="AI392" s="1"/>
  <c r="AJ392"/>
  <c r="AK392" s="1"/>
  <c r="AF528"/>
  <c r="AH528" s="1"/>
  <c r="AI528" s="1"/>
  <c r="AJ528"/>
  <c r="AK528" s="1"/>
  <c r="AF146"/>
  <c r="AH146" s="1"/>
  <c r="AI146" s="1"/>
  <c r="AJ146"/>
  <c r="AK146" s="1"/>
  <c r="AF498"/>
  <c r="AH498" s="1"/>
  <c r="AI498" s="1"/>
  <c r="AJ498"/>
  <c r="AK498" s="1"/>
  <c r="AF54"/>
  <c r="AH54" s="1"/>
  <c r="AI54" s="1"/>
  <c r="AJ54"/>
  <c r="AK54" s="1"/>
  <c r="AF294"/>
  <c r="AH294" s="1"/>
  <c r="AI294" s="1"/>
  <c r="AJ294"/>
  <c r="AK294" s="1"/>
  <c r="AF621"/>
  <c r="AH621" s="1"/>
  <c r="AI621" s="1"/>
  <c r="AJ621"/>
  <c r="AK621" s="1"/>
  <c r="AF177"/>
  <c r="AH177" s="1"/>
  <c r="AI177" s="1"/>
  <c r="AJ177"/>
  <c r="AK177" s="1"/>
  <c r="AF282"/>
  <c r="AH282" s="1"/>
  <c r="AI282" s="1"/>
  <c r="AJ282"/>
  <c r="AK282" s="1"/>
  <c r="AF630"/>
  <c r="AH630" s="1"/>
  <c r="AI630" s="1"/>
  <c r="AJ630"/>
  <c r="AK630" s="1"/>
  <c r="AF541"/>
  <c r="AH541" s="1"/>
  <c r="AI541" s="1"/>
  <c r="AJ541"/>
  <c r="AK541" s="1"/>
  <c r="AF431"/>
  <c r="AH431" s="1"/>
  <c r="AI431" s="1"/>
  <c r="AJ431"/>
  <c r="AK431" s="1"/>
  <c r="AF205"/>
  <c r="AH205" s="1"/>
  <c r="AI205" s="1"/>
  <c r="AJ205"/>
  <c r="AK205" s="1"/>
  <c r="AF195"/>
  <c r="AH195" s="1"/>
  <c r="AI195" s="1"/>
  <c r="AJ195"/>
  <c r="AK195" s="1"/>
  <c r="AF109"/>
  <c r="AH109" s="1"/>
  <c r="AI109" s="1"/>
  <c r="AJ109"/>
  <c r="AK109" s="1"/>
  <c r="AF19"/>
  <c r="AH19" s="1"/>
  <c r="AI19" s="1"/>
  <c r="AJ19"/>
  <c r="AK19" s="1"/>
  <c r="AF335"/>
  <c r="AH335" s="1"/>
  <c r="AI335" s="1"/>
  <c r="AJ335"/>
  <c r="AK335" s="1"/>
  <c r="AF336"/>
  <c r="AH336" s="1"/>
  <c r="AI336" s="1"/>
  <c r="AJ336"/>
  <c r="AK336" s="1"/>
  <c r="AF428"/>
  <c r="AH428" s="1"/>
  <c r="AI428" s="1"/>
  <c r="AJ428"/>
  <c r="AK428" s="1"/>
  <c r="AF86"/>
  <c r="AH86" s="1"/>
  <c r="AI86" s="1"/>
  <c r="AJ86"/>
  <c r="AK86" s="1"/>
  <c r="AF97"/>
  <c r="AH97" s="1"/>
  <c r="AI97" s="1"/>
  <c r="AJ97"/>
  <c r="AK97" s="1"/>
  <c r="AF153"/>
  <c r="AH153" s="1"/>
  <c r="AI153" s="1"/>
  <c r="AJ153"/>
  <c r="AK153" s="1"/>
  <c r="AF626"/>
  <c r="AH626" s="1"/>
  <c r="AI626" s="1"/>
  <c r="AJ626"/>
  <c r="AK626" s="1"/>
  <c r="AF476"/>
  <c r="AH476" s="1"/>
  <c r="AI476" s="1"/>
  <c r="AJ476"/>
  <c r="AK476" s="1"/>
  <c r="AF87"/>
  <c r="AH87" s="1"/>
  <c r="AI87" s="1"/>
  <c r="AJ87"/>
  <c r="AK87" s="1"/>
  <c r="AF623"/>
  <c r="AH623" s="1"/>
  <c r="AI623" s="1"/>
  <c r="AJ623"/>
  <c r="AK623" s="1"/>
  <c r="AF574"/>
  <c r="AH574" s="1"/>
  <c r="AI574" s="1"/>
  <c r="AJ574"/>
  <c r="AK574" s="1"/>
  <c r="AF390"/>
  <c r="AH390" s="1"/>
  <c r="AI390" s="1"/>
  <c r="AF426"/>
  <c r="AH426" s="1"/>
  <c r="AI426" s="1"/>
  <c r="AF526"/>
  <c r="AH526" s="1"/>
  <c r="AI526" s="1"/>
  <c r="AF400"/>
  <c r="AH400" s="1"/>
  <c r="AI400" s="1"/>
  <c r="AF79"/>
  <c r="AH79" s="1"/>
  <c r="AI79" s="1"/>
  <c r="AF510"/>
  <c r="AH510" s="1"/>
  <c r="AI510" s="1"/>
  <c r="AF333"/>
  <c r="AH333" s="1"/>
  <c r="AI333" s="1"/>
  <c r="AF264"/>
  <c r="AH264" s="1"/>
  <c r="AI264" s="1"/>
  <c r="AF313"/>
  <c r="AH313" s="1"/>
  <c r="AI313" s="1"/>
  <c r="AF312"/>
  <c r="AH312" s="1"/>
  <c r="AI312" s="1"/>
  <c r="AF197"/>
  <c r="AH197" s="1"/>
  <c r="AI197" s="1"/>
  <c r="AF191"/>
  <c r="AH191" s="1"/>
  <c r="AI191" s="1"/>
  <c r="AF560"/>
  <c r="AH560" s="1"/>
  <c r="AI560" s="1"/>
  <c r="AF356"/>
  <c r="AH356" s="1"/>
  <c r="AI356" s="1"/>
  <c r="AF379"/>
  <c r="AH379" s="1"/>
  <c r="AI379" s="1"/>
  <c r="AF254"/>
  <c r="AH254" s="1"/>
  <c r="AI254" s="1"/>
  <c r="AF157"/>
  <c r="AH157" s="1"/>
  <c r="AI157" s="1"/>
  <c r="AF364"/>
  <c r="AH364" s="1"/>
  <c r="AI364" s="1"/>
  <c r="AF561"/>
  <c r="AH561" s="1"/>
  <c r="AI561" s="1"/>
  <c r="AF503"/>
  <c r="AH503" s="1"/>
  <c r="AI503" s="1"/>
  <c r="AF308"/>
  <c r="AH308" s="1"/>
  <c r="AI308" s="1"/>
  <c r="AF375"/>
  <c r="AH375" s="1"/>
  <c r="AI375" s="1"/>
  <c r="AF33"/>
  <c r="AH33" s="1"/>
  <c r="AI33" s="1"/>
  <c r="AF243"/>
  <c r="AH243" s="1"/>
  <c r="AI243" s="1"/>
  <c r="AF170"/>
  <c r="AH170" s="1"/>
  <c r="AI170" s="1"/>
  <c r="AF164"/>
  <c r="AH164" s="1"/>
  <c r="AI164" s="1"/>
  <c r="AF229"/>
  <c r="AH229" s="1"/>
  <c r="AI229" s="1"/>
  <c r="AF81"/>
  <c r="AH81" s="1"/>
  <c r="AI81" s="1"/>
  <c r="AF410"/>
  <c r="AH410" s="1"/>
  <c r="AI410" s="1"/>
  <c r="AF326"/>
  <c r="AH326" s="1"/>
  <c r="AI326" s="1"/>
  <c r="AF497"/>
  <c r="AH497" s="1"/>
  <c r="AI497" s="1"/>
  <c r="AF122"/>
  <c r="AH122" s="1"/>
  <c r="AI122" s="1"/>
  <c r="AF545"/>
  <c r="AH545" s="1"/>
  <c r="AI545" s="1"/>
  <c r="AF340"/>
  <c r="AH340" s="1"/>
  <c r="AI340" s="1"/>
  <c r="AF408"/>
  <c r="AH408" s="1"/>
  <c r="AI408" s="1"/>
  <c r="AF319"/>
  <c r="AH319" s="1"/>
  <c r="AI319" s="1"/>
  <c r="AF539"/>
  <c r="AH539" s="1"/>
  <c r="AI539" s="1"/>
  <c r="AF330"/>
  <c r="AH330" s="1"/>
  <c r="AI330" s="1"/>
  <c r="AF276"/>
  <c r="AH276" s="1"/>
  <c r="AI276" s="1"/>
  <c r="AF34"/>
  <c r="AH34" s="1"/>
  <c r="AI34" s="1"/>
  <c r="AF457"/>
  <c r="AH457" s="1"/>
  <c r="AI457" s="1"/>
  <c r="AF559"/>
  <c r="AH559" s="1"/>
  <c r="AI559" s="1"/>
  <c r="AF587"/>
  <c r="AH587" s="1"/>
  <c r="AI587" s="1"/>
  <c r="AF172"/>
  <c r="AH172" s="1"/>
  <c r="AI172" s="1"/>
  <c r="AF513"/>
  <c r="AH513" s="1"/>
  <c r="AI513" s="1"/>
  <c r="AF631"/>
  <c r="AH631" s="1"/>
  <c r="AI631" s="1"/>
  <c r="AF573"/>
  <c r="AH573" s="1"/>
  <c r="AI573" s="1"/>
  <c r="AF273"/>
  <c r="AH273" s="1"/>
  <c r="AI273" s="1"/>
  <c r="AF125"/>
  <c r="AH125" s="1"/>
  <c r="AI125" s="1"/>
  <c r="AF454"/>
  <c r="AH454" s="1"/>
  <c r="AI454" s="1"/>
  <c r="AF307"/>
  <c r="AH307" s="1"/>
  <c r="AI307" s="1"/>
  <c r="AF58"/>
  <c r="AH58" s="1"/>
  <c r="AI58" s="1"/>
  <c r="AF66"/>
  <c r="AH66" s="1"/>
  <c r="AI66" s="1"/>
  <c r="AF613"/>
  <c r="AH613" s="1"/>
  <c r="AI613" s="1"/>
  <c r="AF57"/>
  <c r="AH57" s="1"/>
  <c r="AI57" s="1"/>
  <c r="AF288"/>
  <c r="AH288" s="1"/>
  <c r="AI288" s="1"/>
  <c r="AF388"/>
  <c r="AH388" s="1"/>
  <c r="AI388" s="1"/>
  <c r="AF424"/>
  <c r="AH424" s="1"/>
  <c r="AI424" s="1"/>
  <c r="AF393"/>
  <c r="AH393" s="1"/>
  <c r="AI393" s="1"/>
  <c r="AF211"/>
  <c r="AH211" s="1"/>
  <c r="AI211" s="1"/>
  <c r="AF593"/>
  <c r="AH593" s="1"/>
  <c r="AI593" s="1"/>
  <c r="AF182"/>
  <c r="AH182" s="1"/>
  <c r="AI182" s="1"/>
  <c r="AF53"/>
  <c r="AH53" s="1"/>
  <c r="AI53" s="1"/>
  <c r="AF477"/>
  <c r="AH477" s="1"/>
  <c r="AI477" s="1"/>
  <c r="AF238"/>
  <c r="AH238" s="1"/>
  <c r="AI238" s="1"/>
  <c r="AF17"/>
  <c r="AH17" s="1"/>
  <c r="AI17" s="1"/>
  <c r="AF491"/>
  <c r="AH491" s="1"/>
  <c r="AI491" s="1"/>
  <c r="AF489"/>
  <c r="AH489" s="1"/>
  <c r="AI489" s="1"/>
  <c r="AF466"/>
  <c r="AH466" s="1"/>
  <c r="AI466" s="1"/>
  <c r="AF91"/>
  <c r="AH91" s="1"/>
  <c r="AI91" s="1"/>
  <c r="AF213"/>
  <c r="AH213" s="1"/>
  <c r="AI213" s="1"/>
  <c r="AF536"/>
  <c r="AH536" s="1"/>
  <c r="AI536" s="1"/>
  <c r="AF292"/>
  <c r="AH292" s="1"/>
  <c r="AI292" s="1"/>
  <c r="AF25"/>
  <c r="AH25" s="1"/>
  <c r="AI25" s="1"/>
  <c r="AF102"/>
  <c r="AH102" s="1"/>
  <c r="AI102" s="1"/>
  <c r="AF279"/>
  <c r="AH279" s="1"/>
  <c r="AI279" s="1"/>
  <c r="AF329"/>
  <c r="AH329" s="1"/>
  <c r="AI329" s="1"/>
  <c r="AF585"/>
  <c r="AH585" s="1"/>
  <c r="AI585" s="1"/>
  <c r="AF159"/>
  <c r="AH159" s="1"/>
  <c r="AI159" s="1"/>
  <c r="AF581"/>
  <c r="AH581" s="1"/>
  <c r="AI581" s="1"/>
  <c r="AF310"/>
  <c r="AH310" s="1"/>
  <c r="AI310" s="1"/>
  <c r="AF546"/>
  <c r="AH546" s="1"/>
  <c r="AI546" s="1"/>
  <c r="AF251"/>
  <c r="AH251" s="1"/>
  <c r="AI251" s="1"/>
  <c r="AF325"/>
  <c r="AH325" s="1"/>
  <c r="AI325" s="1"/>
  <c r="AF178"/>
  <c r="AH178" s="1"/>
  <c r="AI178" s="1"/>
  <c r="AF135"/>
  <c r="AH135" s="1"/>
  <c r="AI135" s="1"/>
  <c r="AF582"/>
  <c r="AH582" s="1"/>
  <c r="AI582" s="1"/>
  <c r="AF245"/>
  <c r="AH245" s="1"/>
  <c r="AI245" s="1"/>
  <c r="AF387"/>
  <c r="AH387" s="1"/>
  <c r="AI387" s="1"/>
  <c r="AF318"/>
  <c r="AH318" s="1"/>
  <c r="AI318" s="1"/>
  <c r="AF449"/>
  <c r="AH449" s="1"/>
  <c r="AI449" s="1"/>
  <c r="AF147"/>
  <c r="AH147" s="1"/>
  <c r="AI147" s="1"/>
  <c r="AF633"/>
  <c r="AH633" s="1"/>
  <c r="AI633" s="1"/>
  <c r="AF328"/>
  <c r="AH328" s="1"/>
  <c r="AI328" s="1"/>
  <c r="AF184"/>
  <c r="AH184" s="1"/>
  <c r="AI184" s="1"/>
  <c r="AF492"/>
  <c r="AH492" s="1"/>
  <c r="AI492" s="1"/>
  <c r="AF114"/>
  <c r="AH114" s="1"/>
  <c r="AI114" s="1"/>
  <c r="AF270"/>
  <c r="AH270" s="1"/>
  <c r="AI270" s="1"/>
  <c r="AF469"/>
  <c r="AH469" s="1"/>
  <c r="AI469" s="1"/>
  <c r="AF46"/>
  <c r="AH46" s="1"/>
  <c r="AI46" s="1"/>
  <c r="AF4"/>
  <c r="AH4" s="1"/>
  <c r="AI4" s="1"/>
  <c r="AF345"/>
  <c r="AH345" s="1"/>
  <c r="AI345" s="1"/>
  <c r="AF422"/>
  <c r="AH422" s="1"/>
  <c r="AI422" s="1"/>
  <c r="AF339"/>
  <c r="AH339" s="1"/>
  <c r="AI339" s="1"/>
  <c r="AF602"/>
  <c r="AH602" s="1"/>
  <c r="AI602" s="1"/>
  <c r="AF118"/>
  <c r="AH118" s="1"/>
  <c r="AI118" s="1"/>
  <c r="AF463"/>
  <c r="AH463" s="1"/>
  <c r="AI463" s="1"/>
  <c r="AF473"/>
  <c r="AH473" s="1"/>
  <c r="AI473" s="1"/>
  <c r="AF427"/>
  <c r="AH427" s="1"/>
  <c r="AI427" s="1"/>
  <c r="AF204"/>
  <c r="AH204" s="1"/>
  <c r="AI204" s="1"/>
  <c r="AF287"/>
  <c r="AH287" s="1"/>
  <c r="AI287" s="1"/>
  <c r="AF131"/>
  <c r="AH131" s="1"/>
  <c r="AI131" s="1"/>
  <c r="AF45"/>
  <c r="AH45" s="1"/>
  <c r="AI45" s="1"/>
  <c r="AF537"/>
  <c r="AH537" s="1"/>
  <c r="AI537" s="1"/>
  <c r="AF226"/>
  <c r="AH226" s="1"/>
  <c r="AI226" s="1"/>
  <c r="AF155"/>
  <c r="AH155" s="1"/>
  <c r="AI155" s="1"/>
  <c r="AF382"/>
  <c r="AH382" s="1"/>
  <c r="AI382" s="1"/>
  <c r="AF540"/>
  <c r="AH540" s="1"/>
  <c r="AI540" s="1"/>
  <c r="AF176"/>
  <c r="AH176" s="1"/>
  <c r="AI176" s="1"/>
  <c r="AF241"/>
  <c r="AH241" s="1"/>
  <c r="AI241" s="1"/>
  <c r="AF342"/>
  <c r="AH342" s="1"/>
  <c r="AI342" s="1"/>
  <c r="AF376"/>
  <c r="AH376" s="1"/>
  <c r="AI376" s="1"/>
  <c r="AF354"/>
  <c r="AH354" s="1"/>
  <c r="AI354" s="1"/>
  <c r="AF85"/>
  <c r="AH85" s="1"/>
  <c r="AI85" s="1"/>
  <c r="AF166"/>
  <c r="AH166" s="1"/>
  <c r="AI166" s="1"/>
  <c r="AF21"/>
  <c r="AH21" s="1"/>
  <c r="AI21" s="1"/>
  <c r="AF346"/>
  <c r="AH346" s="1"/>
  <c r="AI346" s="1"/>
  <c r="AF267"/>
  <c r="AH267" s="1"/>
  <c r="AI267" s="1"/>
  <c r="AF563"/>
  <c r="AH563" s="1"/>
  <c r="AI563" s="1"/>
  <c r="AF553"/>
  <c r="AH553" s="1"/>
  <c r="AI553" s="1"/>
  <c r="AF181"/>
  <c r="AH181" s="1"/>
  <c r="AI181" s="1"/>
  <c r="AF604"/>
  <c r="AH604" s="1"/>
  <c r="AI604" s="1"/>
  <c r="AF525"/>
  <c r="AH525" s="1"/>
  <c r="AI525" s="1"/>
  <c r="AF269"/>
  <c r="AH269" s="1"/>
  <c r="AI269" s="1"/>
  <c r="AF298"/>
  <c r="AH298" s="1"/>
  <c r="AI298" s="1"/>
  <c r="AF338"/>
  <c r="AH338" s="1"/>
  <c r="AI338" s="1"/>
  <c r="AF579"/>
  <c r="AH579" s="1"/>
  <c r="AI579" s="1"/>
  <c r="AF18"/>
  <c r="AH18" s="1"/>
  <c r="AI18" s="1"/>
  <c r="AF222"/>
  <c r="AH222" s="1"/>
  <c r="AI222" s="1"/>
  <c r="AF14"/>
  <c r="AH14" s="1"/>
  <c r="AI14" s="1"/>
  <c r="AF616"/>
  <c r="AH616" s="1"/>
  <c r="AI616" s="1"/>
  <c r="AF262"/>
  <c r="AH262" s="1"/>
  <c r="AI262" s="1"/>
  <c r="AF608"/>
  <c r="AH608" s="1"/>
  <c r="AI608" s="1"/>
  <c r="AF63"/>
  <c r="AH63" s="1"/>
  <c r="AI63" s="1"/>
  <c r="AF88"/>
  <c r="AH88" s="1"/>
  <c r="AI88" s="1"/>
  <c r="AF192"/>
  <c r="AH192" s="1"/>
  <c r="AI192" s="1"/>
  <c r="AF458"/>
  <c r="AH458" s="1"/>
  <c r="AI458" s="1"/>
  <c r="AF373"/>
  <c r="AH373" s="1"/>
  <c r="AI373" s="1"/>
  <c r="AF7"/>
  <c r="AH7" s="1"/>
  <c r="AI7" s="1"/>
  <c r="AF496"/>
  <c r="AH496" s="1"/>
  <c r="AI496" s="1"/>
  <c r="AF447"/>
  <c r="AH447" s="1"/>
  <c r="AI447" s="1"/>
  <c r="AF554"/>
  <c r="AH554" s="1"/>
  <c r="AI554" s="1"/>
  <c r="AF232"/>
  <c r="AH232" s="1"/>
  <c r="AI232" s="1"/>
  <c r="AF158"/>
  <c r="AH158" s="1"/>
  <c r="AI158" s="1"/>
  <c r="AF216"/>
  <c r="AH216" s="1"/>
  <c r="AI216" s="1"/>
  <c r="AF69"/>
  <c r="AH69" s="1"/>
  <c r="AI69" s="1"/>
  <c r="AF137"/>
  <c r="AH137" s="1"/>
  <c r="AI137" s="1"/>
  <c r="AF214"/>
  <c r="AH214" s="1"/>
  <c r="AI214" s="1"/>
  <c r="AF143"/>
  <c r="AH143" s="1"/>
  <c r="AI143" s="1"/>
  <c r="AF277"/>
  <c r="AH277" s="1"/>
  <c r="AI277" s="1"/>
  <c r="AF258"/>
  <c r="AH258" s="1"/>
  <c r="AI258" s="1"/>
  <c r="AF293"/>
  <c r="AH293" s="1"/>
  <c r="AI293" s="1"/>
  <c r="AF149"/>
  <c r="AH149" s="1"/>
  <c r="AI149" s="1"/>
  <c r="AF367"/>
  <c r="AH367" s="1"/>
  <c r="AI367" s="1"/>
  <c r="AF161"/>
  <c r="AH161" s="1"/>
  <c r="AI161" s="1"/>
  <c r="AF242"/>
  <c r="AH242" s="1"/>
  <c r="AI242" s="1"/>
  <c r="AF174"/>
  <c r="AH174" s="1"/>
  <c r="AI174" s="1"/>
  <c r="AF278"/>
  <c r="AH278" s="1"/>
  <c r="AI278" s="1"/>
  <c r="AF104"/>
  <c r="AH104" s="1"/>
  <c r="AI104" s="1"/>
  <c r="AF48"/>
  <c r="AH48" s="1"/>
  <c r="AI48" s="1"/>
  <c r="AF96"/>
  <c r="AH96" s="1"/>
  <c r="AI96" s="1"/>
  <c r="AF529"/>
  <c r="AH529" s="1"/>
  <c r="AI529" s="1"/>
  <c r="AF92"/>
  <c r="AH92" s="1"/>
  <c r="AI92" s="1"/>
  <c r="AF196"/>
  <c r="AH196" s="1"/>
  <c r="AI196" s="1"/>
  <c r="AF415"/>
  <c r="AH415" s="1"/>
  <c r="AI415" s="1"/>
  <c r="AF208"/>
  <c r="AH208" s="1"/>
  <c r="AI208" s="1"/>
  <c r="AF535"/>
  <c r="AH535" s="1"/>
  <c r="AI535" s="1"/>
  <c r="AF515"/>
  <c r="AH515" s="1"/>
  <c r="AI515" s="1"/>
  <c r="AF23"/>
  <c r="AH23" s="1"/>
  <c r="AI23" s="1"/>
  <c r="AF368"/>
  <c r="AH368" s="1"/>
  <c r="AI368" s="1"/>
  <c r="AF60"/>
  <c r="AH60" s="1"/>
  <c r="AI60" s="1"/>
  <c r="AF562"/>
  <c r="AH562" s="1"/>
  <c r="AI562" s="1"/>
  <c r="AF374"/>
  <c r="AH374" s="1"/>
  <c r="AI374" s="1"/>
  <c r="AF462"/>
  <c r="AH462" s="1"/>
  <c r="AI462" s="1"/>
  <c r="AF440"/>
  <c r="AH440" s="1"/>
  <c r="AI440" s="1"/>
  <c r="AF11"/>
  <c r="AH11" s="1"/>
  <c r="AI11" s="1"/>
  <c r="AF50"/>
  <c r="AH50" s="1"/>
  <c r="AI50" s="1"/>
  <c r="AF257"/>
  <c r="AH257" s="1"/>
  <c r="AI257" s="1"/>
  <c r="AF108"/>
  <c r="AH108" s="1"/>
  <c r="AI108" s="1"/>
  <c r="AF475"/>
  <c r="AH475" s="1"/>
  <c r="AI475" s="1"/>
  <c r="AF399"/>
  <c r="AH399" s="1"/>
  <c r="AI399" s="1"/>
  <c r="AF568"/>
  <c r="AH568" s="1"/>
  <c r="AI568" s="1"/>
  <c r="AF324"/>
  <c r="AH324" s="1"/>
  <c r="AI324" s="1"/>
  <c r="AF206"/>
  <c r="AH206" s="1"/>
  <c r="AI206" s="1"/>
  <c r="AF547"/>
  <c r="AH547" s="1"/>
  <c r="AI547" s="1"/>
  <c r="AF168"/>
  <c r="AH168" s="1"/>
  <c r="AI168" s="1"/>
  <c r="AF8"/>
  <c r="AH8" s="1"/>
  <c r="AI8" s="1"/>
  <c r="AF305"/>
  <c r="AH305" s="1"/>
  <c r="AI305" s="1"/>
  <c r="AF601"/>
  <c r="AH601" s="1"/>
  <c r="AI601" s="1"/>
  <c r="AF13"/>
  <c r="AH13" s="1"/>
  <c r="AI13" s="1"/>
  <c r="AF35"/>
  <c r="AH35" s="1"/>
  <c r="AI35" s="1"/>
  <c r="AF133"/>
  <c r="AH133" s="1"/>
  <c r="AI133" s="1"/>
  <c r="AF474"/>
  <c r="AH474" s="1"/>
  <c r="AI474" s="1"/>
  <c r="AF452"/>
  <c r="AH452" s="1"/>
  <c r="AI452" s="1"/>
  <c r="AF179"/>
  <c r="AH179" s="1"/>
  <c r="AI179" s="1"/>
  <c r="AF285"/>
  <c r="AH285" s="1"/>
  <c r="AI285" s="1"/>
  <c r="AF70"/>
  <c r="AH70" s="1"/>
  <c r="AI70" s="1"/>
  <c r="AF596"/>
  <c r="AH596" s="1"/>
  <c r="AI596" s="1"/>
  <c r="AF162"/>
  <c r="AH162" s="1"/>
  <c r="AI162" s="1"/>
  <c r="AF228"/>
  <c r="AH228" s="1"/>
  <c r="AI228" s="1"/>
  <c r="AF217"/>
  <c r="AH217" s="1"/>
  <c r="AI217" s="1"/>
  <c r="AF519"/>
  <c r="AH519" s="1"/>
  <c r="AI519" s="1"/>
  <c r="AF236"/>
  <c r="AH236" s="1"/>
  <c r="AI236" s="1"/>
  <c r="AF636"/>
  <c r="AH636" s="1"/>
  <c r="AI636" s="1"/>
  <c r="AF637"/>
  <c r="AH637" s="1"/>
  <c r="AI637" s="1"/>
  <c r="AF569"/>
  <c r="AH569" s="1"/>
  <c r="AI569" s="1"/>
  <c r="AF638"/>
  <c r="AH638" s="1"/>
  <c r="AI638" s="1"/>
  <c r="AF644"/>
  <c r="AH644" s="1"/>
  <c r="AI644" s="1"/>
  <c r="AF642"/>
  <c r="AH642" s="1"/>
  <c r="AI642" s="1"/>
  <c r="AF643"/>
  <c r="AH643" s="1"/>
  <c r="AI643" s="1"/>
  <c r="AF263"/>
  <c r="AH263" s="1"/>
  <c r="AI263" s="1"/>
  <c r="AF377"/>
  <c r="AH377" s="1"/>
  <c r="AI377" s="1"/>
  <c r="AF193"/>
  <c r="AH193" s="1"/>
  <c r="AI193" s="1"/>
  <c r="AF640"/>
  <c r="AH640" s="1"/>
  <c r="AI640" s="1"/>
  <c r="AF645"/>
  <c r="AH645" s="1"/>
  <c r="AI645" s="1"/>
  <c r="AF185"/>
  <c r="AH185" s="1"/>
  <c r="AI185" s="1"/>
  <c r="AF480"/>
  <c r="AH480" s="1"/>
  <c r="AI480" s="1"/>
  <c r="AF106"/>
  <c r="AH106" s="1"/>
  <c r="AI106" s="1"/>
  <c r="AF39"/>
  <c r="AH39" s="1"/>
  <c r="AI39" s="1"/>
  <c r="AF9"/>
  <c r="AH9" s="1"/>
  <c r="AI9" s="1"/>
  <c r="AF470"/>
  <c r="AH470" s="1"/>
  <c r="AI470" s="1"/>
  <c r="AF372"/>
  <c r="AH372" s="1"/>
  <c r="AI372" s="1"/>
  <c r="AF71"/>
  <c r="AH71" s="1"/>
  <c r="AI71" s="1"/>
  <c r="AF391"/>
  <c r="AH391" s="1"/>
  <c r="AI391" s="1"/>
  <c r="AF248"/>
  <c r="AH248" s="1"/>
  <c r="AI248" s="1"/>
  <c r="AF584"/>
  <c r="AH584" s="1"/>
  <c r="AI584" s="1"/>
  <c r="AF358"/>
  <c r="AH358" s="1"/>
  <c r="AI358" s="1"/>
  <c r="AF169"/>
  <c r="AH169" s="1"/>
  <c r="AI169" s="1"/>
  <c r="AF234"/>
  <c r="AH234" s="1"/>
  <c r="AI234" s="1"/>
  <c r="AF350"/>
  <c r="AH350" s="1"/>
  <c r="AI350" s="1"/>
  <c r="AF532"/>
  <c r="AH532" s="1"/>
  <c r="AI532" s="1"/>
  <c r="AF74"/>
  <c r="AH74" s="1"/>
  <c r="AI74" s="1"/>
  <c r="AF253"/>
  <c r="AH253" s="1"/>
  <c r="AI253" s="1"/>
  <c r="AF499"/>
  <c r="AH499" s="1"/>
  <c r="AI499" s="1"/>
  <c r="AF434"/>
  <c r="AH434" s="1"/>
  <c r="AI434" s="1"/>
  <c r="AF38"/>
  <c r="AH38" s="1"/>
  <c r="AI38" s="1"/>
  <c r="AF353"/>
  <c r="AH353" s="1"/>
  <c r="AI353" s="1"/>
  <c r="AF119"/>
  <c r="AH119" s="1"/>
  <c r="AI119" s="1"/>
  <c r="AF542"/>
  <c r="AH542" s="1"/>
  <c r="AI542" s="1"/>
  <c r="AF627"/>
  <c r="AH627" s="1"/>
  <c r="AI627" s="1"/>
  <c r="AF414"/>
  <c r="AH414" s="1"/>
  <c r="AI414" s="1"/>
  <c r="AF271"/>
  <c r="AH271" s="1"/>
  <c r="AI271" s="1"/>
  <c r="AF534"/>
  <c r="AH534" s="1"/>
  <c r="AI534" s="1"/>
  <c r="AF451"/>
  <c r="AH451" s="1"/>
  <c r="AI451" s="1"/>
  <c r="AF309"/>
  <c r="AH309" s="1"/>
  <c r="AI309" s="1"/>
  <c r="AF12"/>
  <c r="AH12" s="1"/>
  <c r="AI12" s="1"/>
  <c r="AF47"/>
  <c r="AH47" s="1"/>
  <c r="AI47" s="1"/>
  <c r="AF219"/>
  <c r="AH219" s="1"/>
  <c r="AI219" s="1"/>
  <c r="AF443"/>
  <c r="AH443" s="1"/>
  <c r="AI443" s="1"/>
  <c r="AF516"/>
  <c r="AH516" s="1"/>
  <c r="AI516" s="1"/>
  <c r="AF167"/>
  <c r="AH167" s="1"/>
  <c r="AI167" s="1"/>
  <c r="AF527"/>
  <c r="AH527" s="1"/>
  <c r="AI527" s="1"/>
  <c r="AF163"/>
  <c r="AH163" s="1"/>
  <c r="AI163" s="1"/>
  <c r="AF268"/>
  <c r="AH268" s="1"/>
  <c r="AI268" s="1"/>
  <c r="AF407"/>
  <c r="AH407" s="1"/>
  <c r="AI407" s="1"/>
  <c r="AF323"/>
  <c r="AH323" s="1"/>
  <c r="AI323" s="1"/>
  <c r="AF522"/>
  <c r="AH522" s="1"/>
  <c r="AI522" s="1"/>
  <c r="AF198"/>
  <c r="AH198" s="1"/>
  <c r="AI198" s="1"/>
  <c r="AF421"/>
  <c r="AH421" s="1"/>
  <c r="AI421" s="1"/>
  <c r="AF3"/>
  <c r="AH3" s="1"/>
  <c r="AI3" s="1"/>
  <c r="AF28"/>
  <c r="AH28" s="1"/>
  <c r="AI28" s="1"/>
  <c r="AF129"/>
  <c r="AH129" s="1"/>
  <c r="AI129" s="1"/>
  <c r="AF395"/>
  <c r="AH395" s="1"/>
  <c r="AI395" s="1"/>
  <c r="AF311"/>
  <c r="AH311" s="1"/>
  <c r="AI311" s="1"/>
  <c r="AF578"/>
  <c r="AH578" s="1"/>
  <c r="AI578" s="1"/>
  <c r="AF432"/>
  <c r="AH432" s="1"/>
  <c r="AI432" s="1"/>
  <c r="AF247"/>
  <c r="AH247" s="1"/>
  <c r="AI247" s="1"/>
  <c r="AF507"/>
  <c r="AH507" s="1"/>
  <c r="AI507" s="1"/>
  <c r="AF84"/>
  <c r="AH84" s="1"/>
  <c r="AI84" s="1"/>
  <c r="AF171"/>
  <c r="AH171" s="1"/>
  <c r="AI171" s="1"/>
  <c r="AF111"/>
  <c r="AH111" s="1"/>
  <c r="AI111" s="1"/>
  <c r="AF31"/>
  <c r="AH31" s="1"/>
  <c r="AI31" s="1"/>
  <c r="AF572"/>
  <c r="AH572" s="1"/>
  <c r="AI572" s="1"/>
  <c r="AF76"/>
  <c r="AH76" s="1"/>
  <c r="AI76" s="1"/>
  <c r="AF15"/>
  <c r="AH15" s="1"/>
  <c r="AI15" s="1"/>
  <c r="AF116"/>
  <c r="AH116" s="1"/>
  <c r="AI116" s="1"/>
  <c r="AF239"/>
  <c r="AH239" s="1"/>
  <c r="AI239" s="1"/>
  <c r="AF504"/>
  <c r="AH504" s="1"/>
  <c r="AI504" s="1"/>
  <c r="AF641"/>
  <c r="AH641" s="1"/>
  <c r="AI641" s="1"/>
  <c r="AF639"/>
  <c r="AH639" s="1"/>
  <c r="AI639" s="1"/>
  <c r="AF609"/>
  <c r="AH609" s="1"/>
  <c r="AI609" s="1"/>
  <c r="AF295"/>
  <c r="AH295" s="1"/>
  <c r="AI295" s="1"/>
  <c r="AF580"/>
  <c r="AH580" s="1"/>
  <c r="AI580" s="1"/>
  <c r="AF231"/>
  <c r="AH231" s="1"/>
  <c r="AI231" s="1"/>
  <c r="AF603"/>
  <c r="AH603" s="1"/>
  <c r="AI603" s="1"/>
  <c r="AF357"/>
  <c r="AH357" s="1"/>
  <c r="AI357" s="1"/>
  <c r="AF120"/>
  <c r="AH120" s="1"/>
  <c r="AI120" s="1"/>
  <c r="AF493"/>
  <c r="AH493" s="1"/>
  <c r="AI493" s="1"/>
  <c r="AF117"/>
  <c r="AH117" s="1"/>
  <c r="AI117" s="1"/>
  <c r="AF524"/>
  <c r="AH524" s="1"/>
  <c r="AI524" s="1"/>
  <c r="AF481"/>
  <c r="AH481" s="1"/>
  <c r="AI481" s="1"/>
  <c r="AF207"/>
  <c r="AH207" s="1"/>
  <c r="AI207" s="1"/>
  <c r="AF186"/>
  <c r="AH186" s="1"/>
  <c r="AI186" s="1"/>
  <c r="AF93"/>
  <c r="AH93" s="1"/>
  <c r="AI93" s="1"/>
  <c r="AF103"/>
  <c r="AH103" s="1"/>
  <c r="AI103" s="1"/>
  <c r="AF343"/>
  <c r="AH343" s="1"/>
  <c r="AI343" s="1"/>
  <c r="AF509"/>
  <c r="AH509" s="1"/>
  <c r="AI509" s="1"/>
  <c r="AF464"/>
  <c r="AH464" s="1"/>
  <c r="AI464" s="1"/>
  <c r="AF606"/>
  <c r="AH606" s="1"/>
  <c r="AI606" s="1"/>
  <c r="AF605"/>
  <c r="AH605" s="1"/>
  <c r="AI605" s="1"/>
  <c r="AF551"/>
  <c r="AH551" s="1"/>
  <c r="AI551" s="1"/>
  <c r="AF183"/>
  <c r="AH183" s="1"/>
  <c r="AI183" s="1"/>
  <c r="AF589"/>
  <c r="AH589" s="1"/>
  <c r="AI589" s="1"/>
  <c r="AF439"/>
  <c r="AH439" s="1"/>
  <c r="AI439" s="1"/>
  <c r="AF210"/>
  <c r="AH210" s="1"/>
  <c r="AI210" s="1"/>
  <c r="AF316"/>
  <c r="AH316" s="1"/>
  <c r="AI316" s="1"/>
  <c r="AF615"/>
  <c r="AH615" s="1"/>
  <c r="AI615" s="1"/>
  <c r="AF617"/>
  <c r="AH617" s="1"/>
  <c r="AI617" s="1"/>
  <c r="AF291"/>
  <c r="AH291" s="1"/>
  <c r="AI291" s="1"/>
  <c r="AF221"/>
  <c r="AH221" s="1"/>
  <c r="AI221" s="1"/>
  <c r="AF552"/>
  <c r="AH552" s="1"/>
  <c r="AI552" s="1"/>
  <c r="AF65"/>
  <c r="AH65" s="1"/>
  <c r="AI65" s="1"/>
  <c r="AF435"/>
  <c r="AH435" s="1"/>
  <c r="AI435" s="1"/>
  <c r="AF265"/>
  <c r="AH265" s="1"/>
  <c r="AI265" s="1"/>
  <c r="AF441"/>
  <c r="AH441" s="1"/>
  <c r="AI441" s="1"/>
  <c r="AF634"/>
  <c r="AH634" s="1"/>
  <c r="AI634" s="1"/>
  <c r="AF64"/>
  <c r="AH64" s="1"/>
  <c r="AI64" s="1"/>
  <c r="AF543"/>
  <c r="AH543" s="1"/>
  <c r="AI543" s="1"/>
  <c r="AF397"/>
  <c r="AH397" s="1"/>
  <c r="AI397" s="1"/>
  <c r="AF618"/>
  <c r="AH618" s="1"/>
  <c r="AI618" s="1"/>
  <c r="AF409"/>
  <c r="AH409" s="1"/>
  <c r="AI409" s="1"/>
  <c r="AF490"/>
  <c r="AH490" s="1"/>
  <c r="AI490" s="1"/>
  <c r="AF341"/>
  <c r="AH341" s="1"/>
  <c r="AI341" s="1"/>
  <c r="AF588"/>
  <c r="AH588" s="1"/>
  <c r="AI588" s="1"/>
  <c r="AF495"/>
  <c r="AH495" s="1"/>
  <c r="AI495" s="1"/>
  <c r="AF485"/>
  <c r="AH485" s="1"/>
  <c r="AI485" s="1"/>
  <c r="AF612"/>
  <c r="AH612" s="1"/>
  <c r="AI612" s="1"/>
  <c r="AF52"/>
  <c r="AH52" s="1"/>
  <c r="AI52" s="1"/>
  <c r="AF29"/>
  <c r="AH29" s="1"/>
  <c r="AI29" s="1"/>
  <c r="AF403"/>
  <c r="AH403" s="1"/>
  <c r="AI403" s="1"/>
  <c r="AF632"/>
  <c r="AH632" s="1"/>
  <c r="AI632" s="1"/>
  <c r="AF518"/>
  <c r="AH518" s="1"/>
  <c r="AI518" s="1"/>
  <c r="AF150"/>
  <c r="AH150" s="1"/>
  <c r="AI150" s="1"/>
  <c r="AF255"/>
  <c r="AH255" s="1"/>
  <c r="AI255" s="1"/>
  <c r="AF331"/>
  <c r="AH331" s="1"/>
  <c r="AI331" s="1"/>
  <c r="AF61"/>
  <c r="AH61" s="1"/>
  <c r="AI61" s="1"/>
  <c r="AF521"/>
  <c r="AH521" s="1"/>
  <c r="AI521" s="1"/>
  <c r="AF488"/>
  <c r="AH488" s="1"/>
  <c r="AI488" s="1"/>
  <c r="AF139"/>
  <c r="AH139" s="1"/>
  <c r="AI139" s="1"/>
  <c r="AF444"/>
  <c r="AH444" s="1"/>
  <c r="AI444" s="1"/>
  <c r="AF75"/>
  <c r="AH75" s="1"/>
  <c r="AI75" s="1"/>
  <c r="AF274"/>
  <c r="AH274" s="1"/>
  <c r="AI274" s="1"/>
  <c r="AF261"/>
  <c r="AH261" s="1"/>
  <c r="AI261" s="1"/>
  <c r="AF360"/>
  <c r="AH360" s="1"/>
  <c r="AI360" s="1"/>
  <c r="AF565"/>
  <c r="AH565" s="1"/>
  <c r="AI565" s="1"/>
  <c r="AF420"/>
  <c r="AH420" s="1"/>
  <c r="AI420" s="1"/>
  <c r="AF523"/>
  <c r="AH523" s="1"/>
  <c r="AI523" s="1"/>
  <c r="AF487"/>
  <c r="AH487" s="1"/>
  <c r="AI487" s="1"/>
  <c r="AF188"/>
  <c r="AH188" s="1"/>
  <c r="AI188" s="1"/>
  <c r="O29" i="2"/>
  <c r="O30" s="1"/>
  <c r="AF2" i="10" l="1"/>
  <c r="AH2" s="1"/>
  <c r="AI2" s="1"/>
  <c r="AJ2"/>
  <c r="AK2" s="1"/>
  <c r="AK646" s="1"/>
  <c r="D11" i="12" s="1"/>
  <c r="C11" s="1"/>
  <c r="AJ647" i="10" l="1"/>
  <c r="AK647"/>
  <c r="F11" i="12"/>
  <c r="G11" s="1"/>
</calcChain>
</file>

<file path=xl/sharedStrings.xml><?xml version="1.0" encoding="utf-8"?>
<sst xmlns="http://schemas.openxmlformats.org/spreadsheetml/2006/main" count="1563" uniqueCount="805">
  <si>
    <t>nalepit ochrannou pásku na manipulační kličku</t>
  </si>
  <si>
    <t>pracoviště</t>
  </si>
  <si>
    <t>dílčí úkon</t>
  </si>
  <si>
    <t xml:space="preserve">popis </t>
  </si>
  <si>
    <t>nalepit Intel štítek na horní kryt</t>
  </si>
  <si>
    <t>přiřadit průvodku a připravit nálepky</t>
  </si>
  <si>
    <t>vyšroubovat dva boční šrouby přidržující koš pevných disků</t>
  </si>
  <si>
    <t>nalepit iLO štítek na šasi a koš pevných disků</t>
  </si>
  <si>
    <t>nalepit sériové číslo vyráběného přístroje na tři místa na šasi</t>
  </si>
  <si>
    <t>zevnitř šasi vytáhnout přiložené plastové vodiče vzduchu, vybalit je a položit na pěnu</t>
  </si>
  <si>
    <t>vytáhnout šasi na linku a položit na pěnu, sundat horní kryt</t>
  </si>
  <si>
    <t>nalepit nálepku předního panelu na šasi předpřipravené v krabici</t>
  </si>
  <si>
    <t xml:space="preserve"> -2ks na vodiče vzduchu chlazení, 1ks na hroní kryt, 1ks na koš pevných disků</t>
  </si>
  <si>
    <t xml:space="preserve"> -2ks na držáky pomocné baterie, 1ks nalepit přes okraj šasi - předpříprava pro další pracoviště</t>
  </si>
  <si>
    <t>z průvodky vytáhnout aršík s nálepkami komponent a nalepit nalepit na sedm míst:</t>
  </si>
  <si>
    <t>vytáhnout základní desku na stolek a rozbalit ji</t>
  </si>
  <si>
    <t>vložit základní desku do šasi  a usadit ji</t>
  </si>
  <si>
    <t>vytáhnout z krabice, vybali ze sáčku a položit na pěnu:</t>
  </si>
  <si>
    <t>imitaci pasivního chladiče + nalepení předpřipravené nálepky od pracoviště 5</t>
  </si>
  <si>
    <t>pasivní chladič procesoru</t>
  </si>
  <si>
    <t>propojovací desku pevných disků</t>
  </si>
  <si>
    <t>sériové číslo, PID číslo, šasi, dva kódy nálepek se schematem základní desky na víku, chladič procesoru a koš pevných disků</t>
  </si>
  <si>
    <t>otevřít pouzdro procesoru a zkontrolovat zda není poškozen, identifikovat správný procesor (CPU), umístit jej a pouzdro uzavřít</t>
  </si>
  <si>
    <t>nalepit a oskenovat příslušnou záruční nálepku CPU, oskenovat kód základní desky</t>
  </si>
  <si>
    <t>přišroubovat základní desku - dva šrouby</t>
  </si>
  <si>
    <t>zamontovat pasivní chladič CPU (dva šrouby) a vložit imitaci druhého chladiče</t>
  </si>
  <si>
    <t>přišroubovat koš pevných disků zpět k šasi (dva šrouby)</t>
  </si>
  <si>
    <t>čas pracoviště</t>
  </si>
  <si>
    <t>ztrátový čas pracoviště</t>
  </si>
  <si>
    <t>procento ztrátových časů linky:</t>
  </si>
  <si>
    <t>T1</t>
  </si>
  <si>
    <t>T2</t>
  </si>
  <si>
    <t>T3</t>
  </si>
  <si>
    <t>T4</t>
  </si>
  <si>
    <t>T5</t>
  </si>
  <si>
    <t>T6</t>
  </si>
  <si>
    <t>T7</t>
  </si>
  <si>
    <t>T8</t>
  </si>
  <si>
    <t>průměrný čas úkonu</t>
  </si>
  <si>
    <t>čas cyklu:</t>
  </si>
  <si>
    <t>paralelní pracoviště</t>
  </si>
  <si>
    <t>efektivnost práce linky:</t>
  </si>
  <si>
    <t>Celkem</t>
  </si>
  <si>
    <t>-</t>
  </si>
  <si>
    <t>přepočtený "průtokový" čas pracoviště</t>
  </si>
  <si>
    <t>součet operačních časů:</t>
  </si>
  <si>
    <t>popis</t>
  </si>
  <si>
    <t>založit paměti DIMM (6ks)</t>
  </si>
  <si>
    <t>založit paměti DIMM (3ks)</t>
  </si>
  <si>
    <t>určit typ a počet pamětí DIMM, vychystat je na pěknu a oskenovat (3ks)</t>
  </si>
  <si>
    <t>montáž dodatečné PCB karty typu Qlogic</t>
  </si>
  <si>
    <t>skenování licence a přilepení štítku o přiřazení</t>
  </si>
  <si>
    <t>založit paměti DIMM (12ks)</t>
  </si>
  <si>
    <t>montáž paměti SODIMM s pomocnou baterií</t>
  </si>
  <si>
    <t>vychystání paměti SODIMM s pomocnou baterií</t>
  </si>
  <si>
    <t>příslušné pracoviště</t>
  </si>
  <si>
    <t>určit typ a počet pamětí DIMM, vychystat je na pěnu a oskenovat (6ks)</t>
  </si>
  <si>
    <t>určit typ a počet pamětí DIMM, vychystat je na pěnu a oskenovat (12ks)</t>
  </si>
  <si>
    <t>laserovou čtečkou skenovat čárový kód:</t>
  </si>
  <si>
    <t>Model</t>
  </si>
  <si>
    <t>identické</t>
  </si>
  <si>
    <t>8.2(2)</t>
  </si>
  <si>
    <t>9.3(2)</t>
  </si>
  <si>
    <t>úkony</t>
  </si>
  <si>
    <t>10.7(2)</t>
  </si>
  <si>
    <t>identifikovat a vychystat kartu Qlogic</t>
  </si>
  <si>
    <t>čas cyklu</t>
  </si>
  <si>
    <t>vteřin</t>
  </si>
  <si>
    <t>průtokový čas pracoviště</t>
  </si>
  <si>
    <t>Pracoviště</t>
  </si>
  <si>
    <t>CPU</t>
  </si>
  <si>
    <t>DIMM</t>
  </si>
  <si>
    <t>HDD</t>
  </si>
  <si>
    <t>LIC</t>
  </si>
  <si>
    <t>MODULE</t>
  </si>
  <si>
    <t>SODIMM</t>
  </si>
  <si>
    <t>skenování pevného disku</t>
  </si>
  <si>
    <t>vybalení a přichystání pevného disku</t>
  </si>
  <si>
    <t>No.</t>
  </si>
  <si>
    <t>t</t>
  </si>
  <si>
    <t>3ks</t>
  </si>
  <si>
    <t>motáž 3ks</t>
  </si>
  <si>
    <t>určení, vychystání a skenování paměti DIMM - průměr pro 1ks</t>
  </si>
  <si>
    <t>založení paměti DIMM - průměr pro 1ks</t>
  </si>
  <si>
    <t>10.9(2)</t>
  </si>
  <si>
    <t>10.10(2)</t>
  </si>
  <si>
    <t>10.10.(2)</t>
  </si>
  <si>
    <t xml:space="preserve"> </t>
  </si>
  <si>
    <t>bat.7</t>
  </si>
  <si>
    <t>bat.9</t>
  </si>
  <si>
    <t>cpu.8</t>
  </si>
  <si>
    <t>cpu.9</t>
  </si>
  <si>
    <t>dimm.8</t>
  </si>
  <si>
    <t>dimm.9</t>
  </si>
  <si>
    <t>hdd.7</t>
  </si>
  <si>
    <t>hdd.8</t>
  </si>
  <si>
    <t>lic.8</t>
  </si>
  <si>
    <t>qlog.7</t>
  </si>
  <si>
    <t>qlog.9</t>
  </si>
  <si>
    <t>7.3(2)</t>
  </si>
  <si>
    <t>umístit koš pevných disků a propojovací desku pevných disků</t>
  </si>
  <si>
    <t>c7</t>
  </si>
  <si>
    <t>úkon</t>
  </si>
  <si>
    <t>čas</t>
  </si>
  <si>
    <t>SUM</t>
  </si>
  <si>
    <t>Součet pracovišť 7,8,9</t>
  </si>
  <si>
    <t>Konstanta pracovišť 1 až 6</t>
  </si>
  <si>
    <t>Součet časování CO úkonů</t>
  </si>
  <si>
    <t>Průměr pracoviště 7 až 9</t>
  </si>
  <si>
    <t>Čas cyklu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</si>
  <si>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</si>
  <si>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</si>
  <si>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</si>
  <si>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</si>
  <si>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</si>
  <si>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</si>
  <si>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</si>
  <si>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</si>
  <si>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</si>
  <si>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ch</t>
  </si>
  <si>
    <t>Čas cyklu normovaný</t>
  </si>
  <si>
    <t>d</t>
  </si>
  <si>
    <t>Čas ztrát prac. 1 až 6 do normy</t>
  </si>
  <si>
    <t>Čas ztrát prac. 1 až 6 nad normu do CO</t>
  </si>
  <si>
    <t>Celkový čas ztrát prac. 1 až 6</t>
  </si>
  <si>
    <t>Čas ztrát prac. 7 až 9 do normy</t>
  </si>
  <si>
    <t>Celkový čas ztrát všech pracovišť</t>
  </si>
  <si>
    <t>Časové zatížení CO nad normu</t>
  </si>
  <si>
    <t>BO</t>
  </si>
  <si>
    <t>CO</t>
  </si>
  <si>
    <t>Produkce</t>
  </si>
  <si>
    <t>ztrátový čas pracoviště přepočtený</t>
  </si>
  <si>
    <t>Množství kusů</t>
  </si>
  <si>
    <t>Efektivnost práce linky</t>
  </si>
  <si>
    <t>Součet operačních časů 1ks</t>
  </si>
  <si>
    <t>Součet operačních časů zakázky</t>
  </si>
  <si>
    <t>Procento ztrátových časů linky</t>
  </si>
  <si>
    <t>č.fond</t>
  </si>
  <si>
    <t>Průměrný operační čas 1ks v sec.</t>
  </si>
  <si>
    <t>Rozpočtovaný operační čas 1ks v sec.</t>
  </si>
  <si>
    <t>Součet</t>
  </si>
  <si>
    <t>Průměr</t>
  </si>
  <si>
    <t>Skutečný operační čas měsíční produkce v hod.</t>
  </si>
  <si>
    <t>Celkové rozpočtované přímé mzdy</t>
  </si>
  <si>
    <t>Přímé mzdy na 1 ks</t>
  </si>
  <si>
    <t>Přímá hodinová mzda v Kč</t>
  </si>
  <si>
    <t>Operační čas měsíční produkce dle normy v hod.</t>
  </si>
  <si>
    <t>Celkové dosažené přímé mzdy</t>
  </si>
  <si>
    <t>Skutečné přímé mzdy na 1 ks</t>
  </si>
  <si>
    <t>CO0235009884</t>
  </si>
  <si>
    <t>CO0235009889</t>
  </si>
  <si>
    <t>CO0235010091</t>
  </si>
  <si>
    <t>CO0235010095</t>
  </si>
  <si>
    <t>CO0510001237</t>
  </si>
  <si>
    <t>CO0235009841</t>
  </si>
  <si>
    <t>CO0235009860</t>
  </si>
  <si>
    <t>CO0235009883</t>
  </si>
  <si>
    <t>CO0235009892</t>
  </si>
  <si>
    <t>CO0235009917</t>
  </si>
  <si>
    <t>CO0235009920</t>
  </si>
  <si>
    <t>CO0235009930</t>
  </si>
  <si>
    <t>CO0235009931</t>
  </si>
  <si>
    <t>CO0235009932</t>
  </si>
  <si>
    <t>CO0235009938</t>
  </si>
  <si>
    <t>CO0235009939</t>
  </si>
  <si>
    <t>CO0235009940</t>
  </si>
  <si>
    <t>CO0235009943</t>
  </si>
  <si>
    <t>CO0235009946</t>
  </si>
  <si>
    <t>CO0235009948</t>
  </si>
  <si>
    <t>CO0235009952</t>
  </si>
  <si>
    <t>CO0235009957</t>
  </si>
  <si>
    <t>CO0235009963</t>
  </si>
  <si>
    <t>CO0235009970</t>
  </si>
  <si>
    <t>CO0235009975</t>
  </si>
  <si>
    <t>CO0235009976</t>
  </si>
  <si>
    <t>CO0235009994</t>
  </si>
  <si>
    <t>CO0235010003</t>
  </si>
  <si>
    <t>CO0235010004</t>
  </si>
  <si>
    <t>CO0235010025</t>
  </si>
  <si>
    <t>CO0235010035</t>
  </si>
  <si>
    <t>CO0235010041</t>
  </si>
  <si>
    <t>CO0235010042</t>
  </si>
  <si>
    <t>CO0235010043</t>
  </si>
  <si>
    <t>CO0235010045</t>
  </si>
  <si>
    <t>CO0235010046</t>
  </si>
  <si>
    <t>CO0235010047</t>
  </si>
  <si>
    <t>CO0235010048</t>
  </si>
  <si>
    <t>CO0235010053</t>
  </si>
  <si>
    <t>CO0235010060</t>
  </si>
  <si>
    <t>CO0235010063</t>
  </si>
  <si>
    <t>CO0235010065</t>
  </si>
  <si>
    <t>CO0235010066</t>
  </si>
  <si>
    <t>CO0235010070</t>
  </si>
  <si>
    <t>CO0235010071</t>
  </si>
  <si>
    <t>CO0235010073</t>
  </si>
  <si>
    <t>CO0235010080</t>
  </si>
  <si>
    <t>CO0235010096</t>
  </si>
  <si>
    <t>CO0235010097</t>
  </si>
  <si>
    <t>CO0235010098</t>
  </si>
  <si>
    <t>CO0235010101</t>
  </si>
  <si>
    <t>CO0235010114</t>
  </si>
  <si>
    <t>CO0235010126</t>
  </si>
  <si>
    <t>CO0235010127</t>
  </si>
  <si>
    <t>CO0235010129</t>
  </si>
  <si>
    <t>CO0235010130</t>
  </si>
  <si>
    <t>CO0510001014</t>
  </si>
  <si>
    <t>CO0510001023</t>
  </si>
  <si>
    <t>CO0510001029</t>
  </si>
  <si>
    <t>CO0510001040</t>
  </si>
  <si>
    <t>CO0510001058</t>
  </si>
  <si>
    <t>CO0510001059</t>
  </si>
  <si>
    <t>CO0510001063</t>
  </si>
  <si>
    <t>CO0510001070</t>
  </si>
  <si>
    <t>CO0510001071</t>
  </si>
  <si>
    <t>CO0510001082</t>
  </si>
  <si>
    <t>CO0510001083</t>
  </si>
  <si>
    <t>CO0510001120</t>
  </si>
  <si>
    <t>CO0510001121</t>
  </si>
  <si>
    <t>CO0510001124</t>
  </si>
  <si>
    <t>CO0510001128</t>
  </si>
  <si>
    <t>CO0510001129</t>
  </si>
  <si>
    <t>CO0510001135</t>
  </si>
  <si>
    <t>CO0510001136</t>
  </si>
  <si>
    <t>CO0510001140</t>
  </si>
  <si>
    <t>CO0510001157</t>
  </si>
  <si>
    <t>CO0510001158</t>
  </si>
  <si>
    <t>CO0510001159</t>
  </si>
  <si>
    <t>CO0510001160</t>
  </si>
  <si>
    <t>CO0510001168</t>
  </si>
  <si>
    <t>CO0510001169</t>
  </si>
  <si>
    <t>CO0510001170</t>
  </si>
  <si>
    <t>CO0510001171</t>
  </si>
  <si>
    <t>CO0510001172</t>
  </si>
  <si>
    <t>CO0510001174</t>
  </si>
  <si>
    <t>CO0510001181</t>
  </si>
  <si>
    <t>CO0510001182</t>
  </si>
  <si>
    <t>CO0510001185</t>
  </si>
  <si>
    <t>CO0510001187</t>
  </si>
  <si>
    <t>CO0510001189</t>
  </si>
  <si>
    <t>CO0510001190</t>
  </si>
  <si>
    <t>CO0510001194</t>
  </si>
  <si>
    <t>CO0510001195</t>
  </si>
  <si>
    <t>CO0510001209</t>
  </si>
  <si>
    <t>CO0510001210</t>
  </si>
  <si>
    <t>CO0510001212</t>
  </si>
  <si>
    <t>CO0510001215</t>
  </si>
  <si>
    <t>CO0510001221</t>
  </si>
  <si>
    <t>CO0510001224</t>
  </si>
  <si>
    <t>CO0510001225</t>
  </si>
  <si>
    <t>CO0510001234</t>
  </si>
  <si>
    <t>CO0510001235</t>
  </si>
  <si>
    <t>CO0510001236</t>
  </si>
  <si>
    <t>CO0510001239</t>
  </si>
  <si>
    <t>CO0510001243</t>
  </si>
  <si>
    <t>CO0510001244</t>
  </si>
  <si>
    <t>CO0510001248</t>
  </si>
  <si>
    <t>CO0510001253</t>
  </si>
  <si>
    <t>CO0510001257</t>
  </si>
  <si>
    <t>CO0510001259</t>
  </si>
  <si>
    <t>CO0510001260</t>
  </si>
  <si>
    <t>CO0510001261</t>
  </si>
  <si>
    <t>CO0510001263</t>
  </si>
  <si>
    <t>CO0510001264</t>
  </si>
  <si>
    <t>CO0510001267</t>
  </si>
  <si>
    <t>CO0510001272</t>
  </si>
  <si>
    <t>CO0510001274</t>
  </si>
  <si>
    <t>CO0510001275</t>
  </si>
  <si>
    <t>CO0510001276</t>
  </si>
  <si>
    <t>CO0510001277</t>
  </si>
  <si>
    <t>CO0510001281</t>
  </si>
  <si>
    <t>CO0510001287</t>
  </si>
  <si>
    <t>CO0510001288</t>
  </si>
  <si>
    <t>CO0510001289</t>
  </si>
  <si>
    <t>CO0510001296</t>
  </si>
  <si>
    <t>CO0510001302</t>
  </si>
  <si>
    <t>CO0510001311</t>
  </si>
  <si>
    <t>CO0510001319</t>
  </si>
  <si>
    <t>CO0510001320</t>
  </si>
  <si>
    <t>CO0510001322</t>
  </si>
  <si>
    <t>CO0510001330</t>
  </si>
  <si>
    <t>CO0510001331</t>
  </si>
  <si>
    <t>CO0510001332</t>
  </si>
  <si>
    <t>CO0510001333</t>
  </si>
  <si>
    <t>CO0510001334</t>
  </si>
  <si>
    <t>CO0510001335</t>
  </si>
  <si>
    <t>CO0510001336</t>
  </si>
  <si>
    <t>CO0510001337</t>
  </si>
  <si>
    <t>CO0510001338</t>
  </si>
  <si>
    <t>CO0510001339</t>
  </si>
  <si>
    <t>CO0510001347</t>
  </si>
  <si>
    <t>CO0510001365</t>
  </si>
  <si>
    <t>CO0510001367</t>
  </si>
  <si>
    <t>CO0235009909</t>
  </si>
  <si>
    <t>CO0235009911</t>
  </si>
  <si>
    <t>CO0235010099</t>
  </si>
  <si>
    <t>CO0510001184</t>
  </si>
  <si>
    <t>CO0510001186</t>
  </si>
  <si>
    <t>CO0235009844</t>
  </si>
  <si>
    <t>CO0235009845</t>
  </si>
  <si>
    <t>CO0235009847</t>
  </si>
  <si>
    <t>CO0235009861</t>
  </si>
  <si>
    <t>CO0235009868</t>
  </si>
  <si>
    <t>CO0235009925</t>
  </si>
  <si>
    <t>CO0235009926</t>
  </si>
  <si>
    <t>CO0235009929</t>
  </si>
  <si>
    <t>CO0235009935</t>
  </si>
  <si>
    <t>CO0235009954</t>
  </si>
  <si>
    <t>CO0235010005</t>
  </si>
  <si>
    <t>CO0235010006</t>
  </si>
  <si>
    <t>CO0235010079</t>
  </si>
  <si>
    <t>CO0235010103</t>
  </si>
  <si>
    <t>CO0235010107</t>
  </si>
  <si>
    <t>CO0235010108</t>
  </si>
  <si>
    <t>CO0235010109</t>
  </si>
  <si>
    <t>CO0235009850</t>
  </si>
  <si>
    <t>CO0235009843</t>
  </si>
  <si>
    <t>CO0235009846</t>
  </si>
  <si>
    <t>CO0235009848</t>
  </si>
  <si>
    <t>CO0235009849</t>
  </si>
  <si>
    <t>CO0235009851</t>
  </si>
  <si>
    <t>CO0235009855</t>
  </si>
  <si>
    <t>CO0235009862</t>
  </si>
  <si>
    <t>CO0235009863</t>
  </si>
  <si>
    <t>CO0235009864</t>
  </si>
  <si>
    <t>CO0235009865</t>
  </si>
  <si>
    <t>CO0235009866</t>
  </si>
  <si>
    <t>CO0235009869</t>
  </si>
  <si>
    <t>CO0235009886</t>
  </si>
  <si>
    <t>CO0235009893</t>
  </si>
  <si>
    <t>CO0235009895</t>
  </si>
  <si>
    <t>CO0235009896</t>
  </si>
  <si>
    <t>CO0235009897</t>
  </si>
  <si>
    <t>CO0235009901</t>
  </si>
  <si>
    <t>CO0235009902</t>
  </si>
  <si>
    <t>CO0235009905</t>
  </si>
  <si>
    <t>CO0235009907</t>
  </si>
  <si>
    <t>CO0235009915</t>
  </si>
  <si>
    <t>CO0235009918</t>
  </si>
  <si>
    <t>CO0235009921</t>
  </si>
  <si>
    <t>CO0235009922</t>
  </si>
  <si>
    <t>CO0235009927</t>
  </si>
  <si>
    <t>CO0235009936</t>
  </si>
  <si>
    <t>CO0235009937</t>
  </si>
  <si>
    <t>CO0235009941</t>
  </si>
  <si>
    <t>CO0235009942</t>
  </si>
  <si>
    <t>CO0235009947</t>
  </si>
  <si>
    <t>CO0235009955</t>
  </si>
  <si>
    <t>CO0235009956</t>
  </si>
  <si>
    <t>CO0235009959</t>
  </si>
  <si>
    <t>CO0235009961</t>
  </si>
  <si>
    <t>CO0235009964</t>
  </si>
  <si>
    <t>CO0235009966</t>
  </si>
  <si>
    <t>CO0235009972</t>
  </si>
  <si>
    <t>CO0235009989</t>
  </si>
  <si>
    <t>CO0235009991</t>
  </si>
  <si>
    <t>CO0235010000</t>
  </si>
  <si>
    <t>CO0235010001</t>
  </si>
  <si>
    <t>CO0235010024</t>
  </si>
  <si>
    <t>CO0235010028</t>
  </si>
  <si>
    <t>CO0235010032</t>
  </si>
  <si>
    <t>CO0235010033</t>
  </si>
  <si>
    <t>CO0235010034</t>
  </si>
  <si>
    <t>CO0235010054</t>
  </si>
  <si>
    <t>CO0235010055</t>
  </si>
  <si>
    <t>CO0235010057</t>
  </si>
  <si>
    <t>CO0235010058</t>
  </si>
  <si>
    <t>CO0235010072</t>
  </si>
  <si>
    <t>CO0235010078</t>
  </si>
  <si>
    <t>CO0235010081</t>
  </si>
  <si>
    <t>CO0235010086</t>
  </si>
  <si>
    <t>CO0235010092</t>
  </si>
  <si>
    <t>CO0235010110</t>
  </si>
  <si>
    <t>CO0235010113</t>
  </si>
  <si>
    <t>CO0235010116</t>
  </si>
  <si>
    <t>CO0235010122</t>
  </si>
  <si>
    <t>CO0235010123</t>
  </si>
  <si>
    <t>CO0235010124</t>
  </si>
  <si>
    <t>CO0235010125</t>
  </si>
  <si>
    <t>CO0235010131</t>
  </si>
  <si>
    <t>CO0235010139</t>
  </si>
  <si>
    <t>CO0235010142</t>
  </si>
  <si>
    <t>CO0510001012</t>
  </si>
  <si>
    <t>CO0510001016</t>
  </si>
  <si>
    <t>CO0510001017</t>
  </si>
  <si>
    <t>CO0510001018</t>
  </si>
  <si>
    <t>CO0510001019</t>
  </si>
  <si>
    <t>CO0510001064</t>
  </si>
  <si>
    <t>CO0510001065</t>
  </si>
  <si>
    <t>CO0510001066</t>
  </si>
  <si>
    <t>CO0510001073</t>
  </si>
  <si>
    <t>CO0510001074</t>
  </si>
  <si>
    <t>CO0510001075</t>
  </si>
  <si>
    <t>CO0510001163</t>
  </si>
  <si>
    <t>CO0510001164</t>
  </si>
  <si>
    <t>CO0510001165</t>
  </si>
  <si>
    <t>CO0510001199</t>
  </si>
  <si>
    <t>CO0510001200</t>
  </si>
  <si>
    <t>CO0510001201</t>
  </si>
  <si>
    <t>CO0510001240</t>
  </si>
  <si>
    <t>CO0510001241</t>
  </si>
  <si>
    <t>CO0510001242</t>
  </si>
  <si>
    <t>CO0510001246</t>
  </si>
  <si>
    <t>CO0510001247</t>
  </si>
  <si>
    <t>CO0510001251</t>
  </si>
  <si>
    <t>CO0510001286</t>
  </si>
  <si>
    <t>CO0510001310</t>
  </si>
  <si>
    <t>CO0510001328</t>
  </si>
  <si>
    <t>CO0510001366</t>
  </si>
  <si>
    <t>CO0510001118</t>
  </si>
  <si>
    <t>CO0510001119</t>
  </si>
  <si>
    <t>CO0235009842</t>
  </si>
  <si>
    <t>CO0235010132</t>
  </si>
  <si>
    <t>CO0235010140</t>
  </si>
  <si>
    <t>CO0235009857</t>
  </si>
  <si>
    <t>CO0235009858</t>
  </si>
  <si>
    <t>CO0235009867</t>
  </si>
  <si>
    <t>CO0235009870</t>
  </si>
  <si>
    <t>CO0235009871</t>
  </si>
  <si>
    <t>CO0235009872</t>
  </si>
  <si>
    <t>CO0235009874</t>
  </si>
  <si>
    <t>CO0235009875</t>
  </si>
  <si>
    <t>CO0235009881</t>
  </si>
  <si>
    <t>CO0235009885</t>
  </si>
  <si>
    <t>CO0235009890</t>
  </si>
  <si>
    <t>CO0235009891</t>
  </si>
  <si>
    <t>CO0235009894</t>
  </si>
  <si>
    <t>CO0235009900</t>
  </si>
  <si>
    <t>CO0235009908</t>
  </si>
  <si>
    <t>CO0235009933</t>
  </si>
  <si>
    <t>CO0235009934</t>
  </si>
  <si>
    <t>CO0235009965</t>
  </si>
  <si>
    <t>CO0235009971</t>
  </si>
  <si>
    <t>CO0235009973</t>
  </si>
  <si>
    <t>CO0235009988</t>
  </si>
  <si>
    <t>CO0235009993</t>
  </si>
  <si>
    <t>CO0235009995</t>
  </si>
  <si>
    <t>CO0235010011</t>
  </si>
  <si>
    <t>CO0235010026</t>
  </si>
  <si>
    <t>CO0235010027</t>
  </si>
  <si>
    <t>CO0235010029</t>
  </si>
  <si>
    <t>CO0235010037</t>
  </si>
  <si>
    <t>CO0235010038</t>
  </si>
  <si>
    <t>CO0235010040</t>
  </si>
  <si>
    <t>CO0235010061</t>
  </si>
  <si>
    <t>CO0235010062</t>
  </si>
  <si>
    <t>CO0235010064</t>
  </si>
  <si>
    <t>CO0235010067</t>
  </si>
  <si>
    <t>CO0235010068</t>
  </si>
  <si>
    <t>CO0235010069</t>
  </si>
  <si>
    <t>CO0235010087</t>
  </si>
  <si>
    <t>CO0235010115</t>
  </si>
  <si>
    <t>CO0235010121</t>
  </si>
  <si>
    <t>CO0235010128</t>
  </si>
  <si>
    <t>CO0235010133</t>
  </si>
  <si>
    <t>CO0235009910</t>
  </si>
  <si>
    <t>CO0235009912</t>
  </si>
  <si>
    <t>CO0235010044</t>
  </si>
  <si>
    <t>CO0510001204</t>
  </si>
  <si>
    <t>CO0510001205</t>
  </si>
  <si>
    <t>CO0510001006</t>
  </si>
  <si>
    <t>CO0510001007</t>
  </si>
  <si>
    <t>CO0510001008</t>
  </si>
  <si>
    <t>CO0510001009</t>
  </si>
  <si>
    <t>CO0510001010</t>
  </si>
  <si>
    <t>CO0510001011</t>
  </si>
  <si>
    <t>CO0510001013</t>
  </si>
  <si>
    <t>CO0510001021</t>
  </si>
  <si>
    <t>CO0510001024</t>
  </si>
  <si>
    <t>CO0510001026</t>
  </si>
  <si>
    <t>CO0510001030</t>
  </si>
  <si>
    <t>CO0510001031</t>
  </si>
  <si>
    <t>CO0510001034</t>
  </si>
  <si>
    <t>CO0510001035</t>
  </si>
  <si>
    <t>CO0510001036</t>
  </si>
  <si>
    <t>CO0510001037</t>
  </si>
  <si>
    <t>CO0510001039</t>
  </si>
  <si>
    <t>CO0510001048</t>
  </si>
  <si>
    <t>CO0510001062</t>
  </si>
  <si>
    <t>CO0510001072</t>
  </si>
  <si>
    <t>CO0510001080</t>
  </si>
  <si>
    <t>CO0510001081</t>
  </si>
  <si>
    <t>CO0510001096</t>
  </si>
  <si>
    <t>CO0510001122</t>
  </si>
  <si>
    <t>CO0510001127</t>
  </si>
  <si>
    <t>CO0510001134</t>
  </si>
  <si>
    <t>CO0510001137</t>
  </si>
  <si>
    <t>CO0510001145</t>
  </si>
  <si>
    <t>CO0510001146</t>
  </si>
  <si>
    <t>CO0510001147</t>
  </si>
  <si>
    <t>CO0510001150</t>
  </si>
  <si>
    <t>CO0510001151</t>
  </si>
  <si>
    <t>CO0510001152</t>
  </si>
  <si>
    <t>CO0510001153</t>
  </si>
  <si>
    <t>CO0510001161</t>
  </si>
  <si>
    <t>CO0510001162</t>
  </si>
  <si>
    <t>CO0510001173</t>
  </si>
  <si>
    <t>CO0510001175</t>
  </si>
  <si>
    <t>CO0510001180</t>
  </si>
  <si>
    <t>CO0510001183</t>
  </si>
  <si>
    <t>CO0510001188</t>
  </si>
  <si>
    <t>CO0510001191</t>
  </si>
  <si>
    <t>CO0510001193</t>
  </si>
  <si>
    <t>CO0510001196</t>
  </si>
  <si>
    <t>CO0510001206</t>
  </si>
  <si>
    <t>CO0510001213</t>
  </si>
  <si>
    <t>CO0510001214</t>
  </si>
  <si>
    <t>CO0510001216</t>
  </si>
  <si>
    <t>CO0510001217</t>
  </si>
  <si>
    <t>CO0510001218</t>
  </si>
  <si>
    <t>CO0510001223</t>
  </si>
  <si>
    <t>CO0510001226</t>
  </si>
  <si>
    <t>CO0510001228</t>
  </si>
  <si>
    <t>CO0510001238</t>
  </si>
  <si>
    <t>CO0510001256</t>
  </si>
  <si>
    <t>CO0510001258</t>
  </si>
  <si>
    <t>CO0510001266</t>
  </si>
  <si>
    <t>CO0510001273</t>
  </si>
  <si>
    <t>CO0510001278</t>
  </si>
  <si>
    <t>CO0510001279</t>
  </si>
  <si>
    <t>CO0510001282</t>
  </si>
  <si>
    <t>CO0510001283</t>
  </si>
  <si>
    <t>CO0510001284</t>
  </si>
  <si>
    <t>CO0510001285</t>
  </si>
  <si>
    <t>CO0510001298</t>
  </si>
  <si>
    <t>CO0510001299</t>
  </si>
  <si>
    <t>CO0510001301</t>
  </si>
  <si>
    <t>CO0510001303</t>
  </si>
  <si>
    <t>CO0510001304</t>
  </si>
  <si>
    <t>CO0510001305</t>
  </si>
  <si>
    <t>CO0510001306</t>
  </si>
  <si>
    <t>CO0510001308</t>
  </si>
  <si>
    <t>CO0510001309</t>
  </si>
  <si>
    <t>CO0510001315</t>
  </si>
  <si>
    <t>CO0510001323</t>
  </si>
  <si>
    <t>CO0510001324</t>
  </si>
  <si>
    <t>CO0510001326</t>
  </si>
  <si>
    <t>CO0510001329</t>
  </si>
  <si>
    <t>CO0510001340</t>
  </si>
  <si>
    <t>CO0510001343</t>
  </si>
  <si>
    <t>CO0510001344</t>
  </si>
  <si>
    <t>CO0510001348</t>
  </si>
  <si>
    <t>CO0510001351</t>
  </si>
  <si>
    <t>CO0510001357</t>
  </si>
  <si>
    <t>CO0510001359</t>
  </si>
  <si>
    <t>CO0510001360</t>
  </si>
  <si>
    <t>CO0510001361</t>
  </si>
  <si>
    <t>CO0510001362</t>
  </si>
  <si>
    <t>CO0510001046</t>
  </si>
  <si>
    <t>CO0510001047</t>
  </si>
  <si>
    <t>CO0510001307</t>
  </si>
  <si>
    <t>CO0510001318</t>
  </si>
  <si>
    <t>CO0510001321</t>
  </si>
  <si>
    <t>CO0235009906</t>
  </si>
  <si>
    <t>CO0235009854</t>
  </si>
  <si>
    <t>CO0235009876</t>
  </si>
  <si>
    <t>CO0235009887</t>
  </si>
  <si>
    <t>CO0235009949</t>
  </si>
  <si>
    <t>CO0235009950</t>
  </si>
  <si>
    <t>CO0235009951</t>
  </si>
  <si>
    <t>CO0235009978</t>
  </si>
  <si>
    <t>CO0235009979</t>
  </si>
  <si>
    <t>CO0235009980</t>
  </si>
  <si>
    <t>CO0235009981</t>
  </si>
  <si>
    <t>CO0235009982</t>
  </si>
  <si>
    <t>CO0235009983</t>
  </si>
  <si>
    <t>CO0235009984</t>
  </si>
  <si>
    <t>CO0235009985</t>
  </si>
  <si>
    <t>CO0235009986</t>
  </si>
  <si>
    <t>CO0235009987</t>
  </si>
  <si>
    <t>CO0235010007</t>
  </si>
  <si>
    <t>CO0235010014</t>
  </si>
  <si>
    <t>CO0235010030</t>
  </si>
  <si>
    <t>CO0235010036</t>
  </si>
  <si>
    <t>CO0235010039</t>
  </si>
  <si>
    <t>CO0235010075</t>
  </si>
  <si>
    <t>CO0235010076</t>
  </si>
  <si>
    <t>CO0235010143</t>
  </si>
  <si>
    <t>CO0510001022</t>
  </si>
  <si>
    <t>CO0510001028</t>
  </si>
  <si>
    <t>CO0510001033</t>
  </si>
  <si>
    <t>CO0510001041</t>
  </si>
  <si>
    <t>CO0510001042</t>
  </si>
  <si>
    <t>CO0510001043</t>
  </si>
  <si>
    <t>CO0510001044</t>
  </si>
  <si>
    <t>CO0510001050</t>
  </si>
  <si>
    <t>CO0510001051</t>
  </si>
  <si>
    <t>CO0510001060</t>
  </si>
  <si>
    <t>CO0510001068</t>
  </si>
  <si>
    <t>CO0510001077</t>
  </si>
  <si>
    <t>CO0510001084</t>
  </si>
  <si>
    <t>CO0510001086</t>
  </si>
  <si>
    <t>CO0510001087</t>
  </si>
  <si>
    <t>CO0510001088</t>
  </si>
  <si>
    <t>CO0510001091</t>
  </si>
  <si>
    <t>CO0510001102</t>
  </si>
  <si>
    <t>CO0510001103</t>
  </si>
  <si>
    <t>CO0510001104</t>
  </si>
  <si>
    <t>CO0510001105</t>
  </si>
  <si>
    <t>CO0510001106</t>
  </si>
  <si>
    <t>CO0510001107</t>
  </si>
  <si>
    <t>CO0510001108</t>
  </si>
  <si>
    <t>CO0510001109</t>
  </si>
  <si>
    <t>CO0510001117</t>
  </si>
  <si>
    <t>CO0510001125</t>
  </si>
  <si>
    <t>CO0510001132</t>
  </si>
  <si>
    <t>CO0510001133</t>
  </si>
  <si>
    <t>CO0510001141</t>
  </si>
  <si>
    <t>CO0510001142</t>
  </si>
  <si>
    <t>CO0510001143</t>
  </si>
  <si>
    <t>CO0510001144</t>
  </si>
  <si>
    <t>CO0510001149</t>
  </si>
  <si>
    <t>CO0510001155</t>
  </si>
  <si>
    <t>CO0510001166</t>
  </si>
  <si>
    <t>CO0510001167</t>
  </si>
  <si>
    <t>CO0510001176</t>
  </si>
  <si>
    <t>CO0510001177</t>
  </si>
  <si>
    <t>CO0510001178</t>
  </si>
  <si>
    <t>CO0510001179</t>
  </si>
  <si>
    <t>CO0510001202</t>
  </si>
  <si>
    <t>CO0510001203</t>
  </si>
  <si>
    <t>CO0510001207</t>
  </si>
  <si>
    <t>CO0510001220</t>
  </si>
  <si>
    <t>CO0510001230</t>
  </si>
  <si>
    <t>CO0510001249</t>
  </si>
  <si>
    <t>CO0510001312</t>
  </si>
  <si>
    <t>CO0510001313</t>
  </si>
  <si>
    <t>CO0510001314</t>
  </si>
  <si>
    <t>CO0510001316</t>
  </si>
  <si>
    <t>CO0510001317</t>
  </si>
  <si>
    <t>CO0510001325</t>
  </si>
  <si>
    <t>CO0510001355</t>
  </si>
  <si>
    <t>CO0510001364</t>
  </si>
  <si>
    <t>CO0235009882</t>
  </si>
  <si>
    <t>CO0235010105</t>
  </si>
  <si>
    <t>CO0510001020</t>
  </si>
  <si>
    <t>CO0510001052</t>
  </si>
  <si>
    <t>CO0510001053</t>
  </si>
  <si>
    <t>CO0510001054</t>
  </si>
  <si>
    <t>CO0510001055</t>
  </si>
  <si>
    <t>CO0510001056</t>
  </si>
  <si>
    <t>CO0510001057</t>
  </si>
  <si>
    <t>CO0510001061</t>
  </si>
  <si>
    <t>CO0510001067</t>
  </si>
  <si>
    <t>CO0510001069</t>
  </si>
  <si>
    <t>CO0510001114</t>
  </si>
  <si>
    <t>CO0510001116</t>
  </si>
  <si>
    <t>CO0510001198</t>
  </si>
  <si>
    <t>CO0510001222</t>
  </si>
  <si>
    <t>CO0510001297</t>
  </si>
  <si>
    <t>CO0510001327</t>
  </si>
  <si>
    <t>CO0235009852</t>
  </si>
  <si>
    <t>CO0235009853</t>
  </si>
  <si>
    <t>CO0235009856</t>
  </si>
  <si>
    <t>CO0235009859</t>
  </si>
  <si>
    <t>CO0235009877</t>
  </si>
  <si>
    <t>CO0235009878</t>
  </si>
  <si>
    <t>CO0235009879</t>
  </si>
  <si>
    <t>CO0235009880</t>
  </si>
  <si>
    <t>CO0235009898</t>
  </si>
  <si>
    <t>CO0235009899</t>
  </si>
  <si>
    <t>CO0235009903</t>
  </si>
  <si>
    <t>CO0235009913</t>
  </si>
  <si>
    <t>CO0235009916</t>
  </si>
  <si>
    <t>CO0235009923</t>
  </si>
  <si>
    <t>CO0235009924</t>
  </si>
  <si>
    <t>CO0235009944</t>
  </si>
  <si>
    <t>CO0235009945</t>
  </si>
  <si>
    <t>CO0235009960</t>
  </si>
  <si>
    <t>CO0235009990</t>
  </si>
  <si>
    <t>CO0235009999</t>
  </si>
  <si>
    <t>CO0235010008</t>
  </si>
  <si>
    <t>CO0235010009</t>
  </si>
  <si>
    <t>CO0235010010</t>
  </si>
  <si>
    <t>CO0235010012</t>
  </si>
  <si>
    <t>CO0235010013</t>
  </si>
  <si>
    <t>CO0235010015</t>
  </si>
  <si>
    <t>CO0235010022</t>
  </si>
  <si>
    <t>CO0235010031</t>
  </si>
  <si>
    <t>CO0235010049</t>
  </si>
  <si>
    <t>CO0235010050</t>
  </si>
  <si>
    <t>CO0235010051</t>
  </si>
  <si>
    <t>CO0235010052</t>
  </si>
  <si>
    <t>CO0235010090</t>
  </si>
  <si>
    <t>CO0235010100</t>
  </si>
  <si>
    <t>CO0235010134</t>
  </si>
  <si>
    <t>CO0235010135</t>
  </si>
  <si>
    <t>CO0510001192</t>
  </si>
  <si>
    <t>CO0510001270</t>
  </si>
  <si>
    <t>CO0510001271</t>
  </si>
  <si>
    <t>CO0235009888</t>
  </si>
  <si>
    <t>CO0235009968</t>
  </si>
  <si>
    <t>CO0235009977</t>
  </si>
  <si>
    <t>CO0235010002</t>
  </si>
  <si>
    <t>CO0235010016</t>
  </si>
  <si>
    <t>CO0235010017</t>
  </si>
  <si>
    <t>CO0235010018</t>
  </si>
  <si>
    <t>CO0235010019</t>
  </si>
  <si>
    <t>CO0235010020</t>
  </si>
  <si>
    <t>CO0235010021</t>
  </si>
  <si>
    <t>CO0235010102</t>
  </si>
  <si>
    <t>CO0235010104</t>
  </si>
  <si>
    <t>CO0510001094</t>
  </si>
  <si>
    <t>CO0510001095</t>
  </si>
  <si>
    <t>CO0510001110</t>
  </si>
  <si>
    <t>CO0510001130</t>
  </si>
  <si>
    <t>CO0510001131</t>
  </si>
  <si>
    <t>CO0510001138</t>
  </si>
  <si>
    <t>CO0510001156</t>
  </si>
  <si>
    <t>CO0510001354</t>
  </si>
  <si>
    <t>CO0235009914</t>
  </si>
  <si>
    <t>CO0235009919</t>
  </si>
  <si>
    <t>CO0235009928</t>
  </si>
  <si>
    <t>CO0235009974</t>
  </si>
  <si>
    <t>CO0235010056</t>
  </si>
  <si>
    <t>CO0235010077</t>
  </si>
  <si>
    <t>CO0235010111</t>
  </si>
  <si>
    <t>CO0235010112</t>
  </si>
  <si>
    <t>CO0235009996</t>
  </si>
  <si>
    <t>CO0235010023</t>
  </si>
  <si>
    <t>CO0235010059</t>
  </si>
  <si>
    <t>CO0235010074</t>
  </si>
  <si>
    <t>CO0235010082</t>
  </si>
  <si>
    <t>CO0235010083</t>
  </si>
  <si>
    <t>CO0235010084</t>
  </si>
  <si>
    <t>CO0235010085</t>
  </si>
  <si>
    <t>CO0235010088</t>
  </si>
  <si>
    <t>CO0235010089</t>
  </si>
  <si>
    <t>CO0235010136</t>
  </si>
  <si>
    <t>CO0235010137</t>
  </si>
  <si>
    <t>CO0235010138</t>
  </si>
  <si>
    <t>CO0235010141</t>
  </si>
  <si>
    <t>CO0510001211</t>
  </si>
  <si>
    <t>CO0235010093</t>
  </si>
  <si>
    <t>CO0235010117</t>
  </si>
  <si>
    <t>CO0235010118</t>
  </si>
  <si>
    <t>CO0235010119</t>
  </si>
  <si>
    <t>CO0235010120</t>
  </si>
  <si>
    <t>CO0510001015</t>
  </si>
  <si>
    <t>CO0510001038</t>
  </si>
  <si>
    <t>CO0510001045</t>
  </si>
  <si>
    <t>CO0510001076</t>
  </si>
  <si>
    <t>CO0510001078</t>
  </si>
  <si>
    <t>CO0510001079</t>
  </si>
  <si>
    <t>CO0510001085</t>
  </si>
  <si>
    <t>CO0510001089</t>
  </si>
  <si>
    <t>CO0510001090</t>
  </si>
  <si>
    <t>CO0510001092</t>
  </si>
  <si>
    <t>CO0510001098</t>
  </si>
  <si>
    <t>CO0510001099</t>
  </si>
  <si>
    <t>CO0510001100</t>
  </si>
  <si>
    <t>CO0510001101</t>
  </si>
  <si>
    <t>CO0510001113</t>
  </si>
  <si>
    <t>CO0510001123</t>
  </si>
  <si>
    <t>CO0510001126</t>
  </si>
  <si>
    <t>CO0510001148</t>
  </si>
  <si>
    <t>CO0510001154</t>
  </si>
  <si>
    <t>CO0510001197</t>
  </si>
  <si>
    <t>CO0510001227</t>
  </si>
  <si>
    <t>CO0510001229</t>
  </si>
  <si>
    <t>CO0510001231</t>
  </si>
  <si>
    <t>CO0510001232</t>
  </si>
  <si>
    <t>CO0510001233</t>
  </si>
  <si>
    <t>CO0510001250</t>
  </si>
  <si>
    <t>CO0510001252</t>
  </si>
  <si>
    <t>CO0510001254</t>
  </si>
  <si>
    <t>CO0510001255</t>
  </si>
  <si>
    <t>CO0510001265</t>
  </si>
  <si>
    <t>CO0510001268</t>
  </si>
  <si>
    <t>CO0510001269</t>
  </si>
  <si>
    <t>CO0510001290</t>
  </si>
  <si>
    <t>CO0510001291</t>
  </si>
  <si>
    <t>CO0510001292</t>
  </si>
  <si>
    <t>CO0510001293</t>
  </si>
  <si>
    <t>CO0510001294</t>
  </si>
  <si>
    <t>CO0510001295</t>
  </si>
  <si>
    <t>CO0510001341</t>
  </si>
  <si>
    <t>CO0510001349</t>
  </si>
  <si>
    <t>CO0510001350</t>
  </si>
  <si>
    <t>CO0510001352</t>
  </si>
  <si>
    <t>CO0510001353</t>
  </si>
  <si>
    <t>CO0510001356</t>
  </si>
  <si>
    <t>CO0510001363</t>
  </si>
  <si>
    <t>CO0510001093</t>
  </si>
  <si>
    <t>CO0510001097</t>
  </si>
  <si>
    <t>CO0510001111</t>
  </si>
  <si>
    <t>CO0510001112</t>
  </si>
  <si>
    <t>CO0510001115</t>
  </si>
  <si>
    <t>CO0510001208</t>
  </si>
  <si>
    <t>CO0510001219</t>
  </si>
  <si>
    <t>CO0510001262</t>
  </si>
  <si>
    <t>CO0510001342</t>
  </si>
  <si>
    <t>CO0510001345</t>
  </si>
  <si>
    <t>CO0510001346</t>
  </si>
  <si>
    <t>Počet kusů</t>
  </si>
  <si>
    <t>ch2</t>
  </si>
  <si>
    <t>ch3</t>
  </si>
  <si>
    <t>SUM_T_CO</t>
  </si>
  <si>
    <t>K789</t>
  </si>
  <si>
    <t>Č.fond zakázky</t>
  </si>
  <si>
    <t>CO02350001</t>
  </si>
  <si>
    <t>CO02350002</t>
  </si>
  <si>
    <t>CO02350003</t>
  </si>
  <si>
    <t>CO02350004</t>
  </si>
  <si>
    <t xml:space="preserve">BO02353001 </t>
  </si>
  <si>
    <t>připravit šasi v krabici, sejmout sáček a odstranit krycí pěknu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</si>
</sst>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" fontId="0" fillId="0" borderId="0" xfId="0" applyNumberFormat="1" applyFill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" fontId="0" fillId="0" borderId="1" xfId="0" applyNumberFormat="1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Fill="1" applyBorder="1"/>
    <xf numFmtId="0" fontId="0" fillId="0" borderId="1" xfId="0" applyFill="1" applyBorder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16" fontId="1" fillId="0" borderId="1" xfId="0" applyNumberFormat="1" applyFont="1" applyBorder="1"/>
    <xf numFmtId="16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/>
    <xf numFmtId="164" fontId="0" fillId="3" borderId="1" xfId="0" applyNumberFormat="1" applyFill="1" applyBorder="1" applyAlignment="1">
      <alignment horizontal="right" vertical="center" wrapText="1"/>
    </xf>
    <xf numFmtId="164" fontId="0" fillId="3" borderId="1" xfId="0" applyNumberFormat="1" applyFill="1" applyBorder="1" applyAlignment="1">
      <alignment vertical="center" wrapText="1"/>
    </xf>
    <xf numFmtId="16" fontId="0" fillId="0" borderId="0" xfId="0" applyNumberFormat="1" applyBorder="1"/>
    <xf numFmtId="164" fontId="0" fillId="0" borderId="0" xfId="0" applyNumberFormat="1" applyBorder="1"/>
    <xf numFmtId="16" fontId="0" fillId="0" borderId="0" xfId="0" applyNumberFormat="1" applyBorder="1" applyAlignment="1">
      <alignment horizontal="right" vertical="top" wrapText="1"/>
    </xf>
    <xf numFmtId="0" fontId="0" fillId="2" borderId="1" xfId="0" applyFill="1" applyBorder="1" applyAlignment="1">
      <alignment wrapText="1"/>
    </xf>
    <xf numFmtId="164" fontId="0" fillId="0" borderId="1" xfId="0" applyNumberFormat="1" applyBorder="1" applyAlignment="1">
      <alignment wrapText="1"/>
    </xf>
    <xf numFmtId="17" fontId="0" fillId="0" borderId="1" xfId="0" applyNumberFormat="1" applyBorder="1" applyAlignment="1">
      <alignment horizontal="right" vertical="top" wrapText="1"/>
    </xf>
    <xf numFmtId="17" fontId="0" fillId="0" borderId="0" xfId="0" applyNumberFormat="1" applyBorder="1" applyAlignment="1">
      <alignment horizontal="right" vertical="top" wrapText="1"/>
    </xf>
    <xf numFmtId="0" fontId="0" fillId="4" borderId="0" xfId="0" applyFill="1"/>
    <xf numFmtId="0" fontId="0" fillId="5" borderId="0" xfId="0" applyFill="1"/>
    <xf numFmtId="0" fontId="0" fillId="0" borderId="0" xfId="0" applyFill="1"/>
    <xf numFmtId="164" fontId="2" fillId="0" borderId="0" xfId="0" applyNumberFormat="1" applyFont="1"/>
    <xf numFmtId="164" fontId="0" fillId="0" borderId="0" xfId="0" applyNumberFormat="1" applyFill="1" applyAlignment="1">
      <alignment horizontal="center"/>
    </xf>
    <xf numFmtId="0" fontId="2" fillId="0" borderId="0" xfId="0" applyFont="1"/>
    <xf numFmtId="16" fontId="0" fillId="0" borderId="0" xfId="0" applyNumberFormat="1" applyAlignment="1">
      <alignment horizontal="center" vertical="center" wrapText="1"/>
    </xf>
    <xf numFmtId="164" fontId="0" fillId="6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164" fontId="0" fillId="0" borderId="0" xfId="0" applyNumberFormat="1" applyFont="1"/>
    <xf numFmtId="164" fontId="0" fillId="7" borderId="0" xfId="0" applyNumberFormat="1" applyFill="1" applyAlignment="1">
      <alignment horizontal="center" vertical="center" wrapText="1"/>
    </xf>
    <xf numFmtId="16" fontId="2" fillId="6" borderId="0" xfId="0" applyNumberFormat="1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10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10" fontId="0" fillId="4" borderId="0" xfId="0" applyNumberFormat="1" applyFill="1" applyAlignment="1">
      <alignment horizontal="center" vertical="center" wrapText="1"/>
    </xf>
    <xf numFmtId="165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/>
    <xf numFmtId="165" fontId="0" fillId="0" borderId="1" xfId="0" applyNumberFormat="1" applyFont="1" applyBorder="1"/>
    <xf numFmtId="165" fontId="0" fillId="0" borderId="1" xfId="0" applyNumberForma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" fontId="0" fillId="4" borderId="0" xfId="0" applyNumberFormat="1" applyFill="1"/>
    <xf numFmtId="0" fontId="0" fillId="0" borderId="1" xfId="0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autoTitleDeleted val="1"/>
    <c:plotArea>
      <c:layout/>
      <c:barChart>
        <c:barDir val="bar"/>
        <c:grouping val="stacked"/>
        <c:ser>
          <c:idx val="0"/>
          <c:order val="0"/>
          <c:tx>
            <c:strRef>
              <c:f>graf_ztrat_cyklu!$A$2</c:f>
              <c:strCache>
                <c:ptCount val="1"/>
                <c:pt idx="0">
                  <c:v>průtokový čas pracoviště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Pt>
            <c:idx val="8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cat>
            <c:numRef>
              <c:f>graf_ztrat_cyklu!$B$1:$J$1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graf_ztrat_cyklu!$B$2:$J$2</c:f>
              <c:numCache>
                <c:formatCode>General</c:formatCode>
                <c:ptCount val="9"/>
                <c:pt idx="0">
                  <c:v>18.899999999999999</c:v>
                </c:pt>
                <c:pt idx="1">
                  <c:v>23.4</c:v>
                </c:pt>
                <c:pt idx="2">
                  <c:v>22.8</c:v>
                </c:pt>
                <c:pt idx="3">
                  <c:v>16.7</c:v>
                </c:pt>
                <c:pt idx="4">
                  <c:v>25.6</c:v>
                </c:pt>
                <c:pt idx="5">
                  <c:v>16.8</c:v>
                </c:pt>
                <c:pt idx="6">
                  <c:v>18.399999999999999</c:v>
                </c:pt>
                <c:pt idx="7" formatCode="0.0">
                  <c:v>16.899999999999999</c:v>
                </c:pt>
                <c:pt idx="8" formatCode="0.0">
                  <c:v>23.8</c:v>
                </c:pt>
              </c:numCache>
            </c:numRef>
          </c:val>
        </c:ser>
        <c:ser>
          <c:idx val="1"/>
          <c:order val="1"/>
          <c:tx>
            <c:strRef>
              <c:f>graf_ztrat_cyklu!$A$3</c:f>
              <c:strCache>
                <c:ptCount val="1"/>
                <c:pt idx="0">
                  <c:v>ztrátový čas pracoviště</c:v>
                </c:pt>
              </c:strCache>
            </c:strRef>
          </c:tx>
          <c:cat>
            <c:numRef>
              <c:f>graf_ztrat_cyklu!$B$1:$J$1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graf_ztrat_cyklu!$B$3:$J$3</c:f>
              <c:numCache>
                <c:formatCode>General</c:formatCode>
                <c:ptCount val="9"/>
                <c:pt idx="0">
                  <c:v>11.100000000000001</c:v>
                </c:pt>
                <c:pt idx="1">
                  <c:v>6.6000000000000014</c:v>
                </c:pt>
                <c:pt idx="2">
                  <c:v>7.1999999999999993</c:v>
                </c:pt>
                <c:pt idx="3">
                  <c:v>13.3</c:v>
                </c:pt>
                <c:pt idx="4">
                  <c:v>4.3999999999999986</c:v>
                </c:pt>
                <c:pt idx="5">
                  <c:v>13.2</c:v>
                </c:pt>
                <c:pt idx="6">
                  <c:v>11.600000000000001</c:v>
                </c:pt>
                <c:pt idx="7">
                  <c:v>13.100000000000001</c:v>
                </c:pt>
                <c:pt idx="8">
                  <c:v>6.1999999999999993</c:v>
                </c:pt>
              </c:numCache>
            </c:numRef>
          </c:val>
        </c:ser>
        <c:gapWidth val="75"/>
        <c:overlap val="100"/>
        <c:axId val="47490944"/>
        <c:axId val="47505792"/>
      </c:barChart>
      <c:catAx>
        <c:axId val="474909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Pracoviště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47505792"/>
        <c:crosses val="autoZero"/>
        <c:auto val="1"/>
        <c:lblAlgn val="ctr"/>
        <c:lblOffset val="100"/>
      </c:catAx>
      <c:valAx>
        <c:axId val="47505792"/>
        <c:scaling>
          <c:orientation val="minMax"/>
          <c:max val="3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Čas</a:t>
                </a:r>
                <a:r>
                  <a:rPr lang="cs-CZ" baseline="0"/>
                  <a:t> (v sec.)</a:t>
                </a:r>
                <a:endParaRPr lang="cs-CZ"/>
              </a:p>
            </c:rich>
          </c:tx>
          <c:layout/>
        </c:title>
        <c:numFmt formatCode="General" sourceLinked="1"/>
        <c:tickLblPos val="nextTo"/>
        <c:crossAx val="47490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Časové zatížení pracovišť podle modelů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CO_modely!$O$3</c:f>
              <c:strCache>
                <c:ptCount val="1"/>
                <c:pt idx="0">
                  <c:v>CO02350001</c:v>
                </c:pt>
              </c:strCache>
            </c:strRef>
          </c:tx>
          <c:cat>
            <c:numRef>
              <c:f>CO_modely!$P$2:$X$2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CO_modely!$P$3:$X$3</c:f>
              <c:numCache>
                <c:formatCode>0.0</c:formatCode>
                <c:ptCount val="9"/>
                <c:pt idx="0">
                  <c:v>18.9375</c:v>
                </c:pt>
                <c:pt idx="1">
                  <c:v>23.362499999999997</c:v>
                </c:pt>
                <c:pt idx="2">
                  <c:v>22.787500000000001</c:v>
                </c:pt>
                <c:pt idx="3">
                  <c:v>16.7</c:v>
                </c:pt>
                <c:pt idx="4">
                  <c:v>25.5625</c:v>
                </c:pt>
                <c:pt idx="5">
                  <c:v>16.225000000000001</c:v>
                </c:pt>
                <c:pt idx="6">
                  <c:v>19</c:v>
                </c:pt>
                <c:pt idx="7">
                  <c:v>46.112499999999997</c:v>
                </c:pt>
                <c:pt idx="8">
                  <c:v>60.32500000000001</c:v>
                </c:pt>
              </c:numCache>
            </c:numRef>
          </c:val>
        </c:ser>
        <c:ser>
          <c:idx val="1"/>
          <c:order val="1"/>
          <c:tx>
            <c:strRef>
              <c:f>CO_modely!$O$4</c:f>
              <c:strCache>
                <c:ptCount val="1"/>
                <c:pt idx="0">
                  <c:v>CO02350002</c:v>
                </c:pt>
              </c:strCache>
            </c:strRef>
          </c:tx>
          <c:cat>
            <c:numRef>
              <c:f>CO_modely!$P$2:$X$2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CO_modely!$P$4:$X$4</c:f>
              <c:numCache>
                <c:formatCode>0.0</c:formatCode>
                <c:ptCount val="9"/>
                <c:pt idx="0">
                  <c:v>18.9375</c:v>
                </c:pt>
                <c:pt idx="1">
                  <c:v>23.362499999999997</c:v>
                </c:pt>
                <c:pt idx="2">
                  <c:v>22.787500000000001</c:v>
                </c:pt>
                <c:pt idx="3">
                  <c:v>16.7</c:v>
                </c:pt>
                <c:pt idx="4">
                  <c:v>25.5625</c:v>
                </c:pt>
                <c:pt idx="5">
                  <c:v>16.225000000000001</c:v>
                </c:pt>
                <c:pt idx="6">
                  <c:v>32.762500000000003</c:v>
                </c:pt>
                <c:pt idx="7">
                  <c:v>21.762500000000003</c:v>
                </c:pt>
                <c:pt idx="8">
                  <c:v>23.84375</c:v>
                </c:pt>
              </c:numCache>
            </c:numRef>
          </c:val>
        </c:ser>
        <c:ser>
          <c:idx val="2"/>
          <c:order val="2"/>
          <c:tx>
            <c:strRef>
              <c:f>CO_modely!$O$5</c:f>
              <c:strCache>
                <c:ptCount val="1"/>
                <c:pt idx="0">
                  <c:v>CO02350003</c:v>
                </c:pt>
              </c:strCache>
            </c:strRef>
          </c:tx>
          <c:cat>
            <c:numRef>
              <c:f>CO_modely!$P$2:$X$2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CO_modely!$P$5:$X$5</c:f>
              <c:numCache>
                <c:formatCode>0.0</c:formatCode>
                <c:ptCount val="9"/>
                <c:pt idx="0">
                  <c:v>18.9375</c:v>
                </c:pt>
                <c:pt idx="1">
                  <c:v>23.362499999999997</c:v>
                </c:pt>
                <c:pt idx="2">
                  <c:v>22.787500000000001</c:v>
                </c:pt>
                <c:pt idx="3">
                  <c:v>16.7</c:v>
                </c:pt>
                <c:pt idx="4">
                  <c:v>25.5625</c:v>
                </c:pt>
                <c:pt idx="5">
                  <c:v>16.225000000000001</c:v>
                </c:pt>
                <c:pt idx="6">
                  <c:v>43.8</c:v>
                </c:pt>
                <c:pt idx="7">
                  <c:v>29.381250000000001</c:v>
                </c:pt>
                <c:pt idx="8">
                  <c:v>50.825000000000003</c:v>
                </c:pt>
              </c:numCache>
            </c:numRef>
          </c:val>
        </c:ser>
        <c:ser>
          <c:idx val="3"/>
          <c:order val="3"/>
          <c:tx>
            <c:strRef>
              <c:f>CO_modely!$O$6</c:f>
              <c:strCache>
                <c:ptCount val="1"/>
                <c:pt idx="0">
                  <c:v>CO02350004</c:v>
                </c:pt>
              </c:strCache>
            </c:strRef>
          </c:tx>
          <c:cat>
            <c:numRef>
              <c:f>CO_modely!$P$2:$X$2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CO_modely!$P$6:$X$6</c:f>
              <c:numCache>
                <c:formatCode>0.0</c:formatCode>
                <c:ptCount val="9"/>
                <c:pt idx="0">
                  <c:v>18.9375</c:v>
                </c:pt>
                <c:pt idx="1">
                  <c:v>23.362499999999997</c:v>
                </c:pt>
                <c:pt idx="2">
                  <c:v>22.787500000000001</c:v>
                </c:pt>
                <c:pt idx="3">
                  <c:v>16.7</c:v>
                </c:pt>
                <c:pt idx="4">
                  <c:v>25.5625</c:v>
                </c:pt>
                <c:pt idx="5">
                  <c:v>16.225000000000001</c:v>
                </c:pt>
                <c:pt idx="6">
                  <c:v>50.875</c:v>
                </c:pt>
                <c:pt idx="7">
                  <c:v>45.381250000000001</c:v>
                </c:pt>
                <c:pt idx="8">
                  <c:v>75.793750000000003</c:v>
                </c:pt>
              </c:numCache>
            </c:numRef>
          </c:val>
        </c:ser>
        <c:ser>
          <c:idx val="4"/>
          <c:order val="4"/>
          <c:tx>
            <c:strRef>
              <c:f>CO_modely!$O$7</c:f>
              <c:strCache>
                <c:ptCount val="1"/>
                <c:pt idx="0">
                  <c:v>BO02353001 </c:v>
                </c:pt>
              </c:strCache>
            </c:strRef>
          </c:tx>
          <c:cat>
            <c:numRef>
              <c:f>CO_modely!$P$2:$X$2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CO_modely!$P$7:$X$7</c:f>
              <c:numCache>
                <c:formatCode>0.0</c:formatCode>
                <c:ptCount val="9"/>
                <c:pt idx="0">
                  <c:v>18.9375</c:v>
                </c:pt>
                <c:pt idx="1">
                  <c:v>23.362499999999997</c:v>
                </c:pt>
                <c:pt idx="2">
                  <c:v>22.787500000000001</c:v>
                </c:pt>
                <c:pt idx="3">
                  <c:v>16.7</c:v>
                </c:pt>
                <c:pt idx="4">
                  <c:v>25.5625</c:v>
                </c:pt>
                <c:pt idx="5">
                  <c:v>16.225000000000001</c:v>
                </c:pt>
                <c:pt idx="6">
                  <c:v>18.387500000000003</c:v>
                </c:pt>
                <c:pt idx="7">
                  <c:v>16.90625</c:v>
                </c:pt>
                <c:pt idx="8">
                  <c:v>23.84375</c:v>
                </c:pt>
              </c:numCache>
            </c:numRef>
          </c:val>
        </c:ser>
        <c:marker val="1"/>
        <c:axId val="48270720"/>
        <c:axId val="48276608"/>
      </c:lineChart>
      <c:catAx>
        <c:axId val="48270720"/>
        <c:scaling>
          <c:orientation val="minMax"/>
        </c:scaling>
        <c:axPos val="b"/>
        <c:numFmt formatCode="General" sourceLinked="1"/>
        <c:majorTickMark val="none"/>
        <c:tickLblPos val="nextTo"/>
        <c:crossAx val="48276608"/>
        <c:crosses val="autoZero"/>
        <c:auto val="1"/>
        <c:lblAlgn val="ctr"/>
        <c:lblOffset val="100"/>
      </c:catAx>
      <c:valAx>
        <c:axId val="482766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Čas (v sec.)</a:t>
                </a:r>
              </a:p>
            </c:rich>
          </c:tx>
          <c:layout/>
        </c:title>
        <c:numFmt formatCode="0.0" sourceLinked="1"/>
        <c:majorTickMark val="none"/>
        <c:minorTickMark val="out"/>
        <c:tickLblPos val="nextTo"/>
        <c:crossAx val="482707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</xdr:row>
      <xdr:rowOff>60960</xdr:rowOff>
    </xdr:from>
    <xdr:to>
      <xdr:col>11</xdr:col>
      <xdr:colOff>205740</xdr:colOff>
      <xdr:row>19</xdr:row>
      <xdr:rowOff>60960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213360</xdr:colOff>
      <xdr:row>8</xdr:row>
      <xdr:rowOff>22860</xdr:rowOff>
    </xdr:from>
    <xdr:to>
      <xdr:col>26</xdr:col>
      <xdr:colOff>548640</xdr:colOff>
      <xdr:row>29</xdr:row>
      <xdr:rowOff>160020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B21" sqref="B21"/>
    </sheetView>
  </sheetViews>
  <sheetFormatPr defaultRowHeight="14.4"/>
  <cols>
    <col min="3" max="3" width="108.77734375" bestFit="1" customWidth="1"/>
  </cols>
  <sheetData>
    <row r="1" spans="1:3">
      <c r="A1" t="s">
        <v>1</v>
      </c>
      <c r="B1" t="s">
        <v>2</v>
      </c>
      <c r="C1" t="s">
        <v>3</v>
      </c>
    </row>
    <row r="2" spans="1:3">
      <c r="A2">
        <v>1</v>
      </c>
      <c r="B2" s="1">
        <v>40544</v>
      </c>
      <c r="C2" t="s">
        <v>804</v>
      </c>
    </row>
    <row r="3" spans="1:3">
      <c r="B3" s="1">
        <v>40575</v>
      </c>
      <c r="C3" t="s">
        <v>11</v>
      </c>
    </row>
    <row r="4" spans="1:3">
      <c r="B4" s="1">
        <v>40603</v>
      </c>
      <c r="C4" t="s">
        <v>0</v>
      </c>
    </row>
    <row r="5" spans="1:3">
      <c r="A5">
        <v>2</v>
      </c>
      <c r="B5" s="1">
        <v>40545</v>
      </c>
      <c r="C5" t="s">
        <v>10</v>
      </c>
    </row>
    <row r="6" spans="1:3">
      <c r="B6" s="1">
        <v>40576</v>
      </c>
      <c r="C6" t="s">
        <v>9</v>
      </c>
    </row>
    <row r="7" spans="1:3">
      <c r="B7" s="1">
        <v>40604</v>
      </c>
      <c r="C7" t="s">
        <v>4</v>
      </c>
    </row>
    <row r="8" spans="1:3">
      <c r="B8" s="1">
        <v>40635</v>
      </c>
      <c r="C8" t="s">
        <v>6</v>
      </c>
    </row>
    <row r="9" spans="1:3">
      <c r="A9">
        <v>3</v>
      </c>
      <c r="B9" s="1">
        <v>40546</v>
      </c>
      <c r="C9" t="s">
        <v>5</v>
      </c>
    </row>
    <row r="10" spans="1:3">
      <c r="B10" s="1">
        <v>40577</v>
      </c>
      <c r="C10" t="s">
        <v>8</v>
      </c>
    </row>
    <row r="11" spans="1:3">
      <c r="A11">
        <v>4</v>
      </c>
      <c r="B11" s="1">
        <v>40547</v>
      </c>
      <c r="C11" t="s">
        <v>7</v>
      </c>
    </row>
    <row r="12" spans="1:3">
      <c r="A12">
        <v>5</v>
      </c>
      <c r="B12" s="1">
        <v>40548</v>
      </c>
      <c r="C12" t="s">
        <v>14</v>
      </c>
    </row>
    <row r="13" spans="1:3">
      <c r="C13" t="s">
        <v>12</v>
      </c>
    </row>
    <row r="14" spans="1:3">
      <c r="C14" t="s">
        <v>13</v>
      </c>
    </row>
    <row r="15" spans="1:3">
      <c r="A15">
        <v>6</v>
      </c>
      <c r="B15" s="1">
        <v>40549</v>
      </c>
      <c r="C15" t="s">
        <v>15</v>
      </c>
    </row>
    <row r="16" spans="1:3">
      <c r="B16" s="1">
        <v>40580</v>
      </c>
      <c r="C16" t="s">
        <v>16</v>
      </c>
    </row>
    <row r="17" spans="1:3">
      <c r="A17">
        <v>7</v>
      </c>
      <c r="B17" s="1"/>
      <c r="C17" t="s">
        <v>17</v>
      </c>
    </row>
    <row r="18" spans="1:3">
      <c r="B18" s="1">
        <v>40550</v>
      </c>
      <c r="C18" t="s">
        <v>18</v>
      </c>
    </row>
    <row r="19" spans="1:3">
      <c r="B19" s="1">
        <v>40581</v>
      </c>
      <c r="C19" t="s">
        <v>20</v>
      </c>
    </row>
    <row r="20" spans="1:3">
      <c r="B20" s="1">
        <v>40609</v>
      </c>
      <c r="C20" t="s">
        <v>19</v>
      </c>
    </row>
    <row r="21" spans="1:3">
      <c r="A21">
        <v>8</v>
      </c>
      <c r="B21" s="1"/>
      <c r="C21" t="s">
        <v>58</v>
      </c>
    </row>
    <row r="22" spans="1:3">
      <c r="B22" s="1">
        <v>40551</v>
      </c>
      <c r="C22" t="s">
        <v>21</v>
      </c>
    </row>
    <row r="23" spans="1:3">
      <c r="B23" s="1">
        <v>40582</v>
      </c>
      <c r="C23" t="s">
        <v>22</v>
      </c>
    </row>
    <row r="24" spans="1:3">
      <c r="C24" t="s">
        <v>23</v>
      </c>
    </row>
    <row r="25" spans="1:3">
      <c r="B25" s="1">
        <v>40610</v>
      </c>
      <c r="C25" t="s">
        <v>49</v>
      </c>
    </row>
    <row r="26" spans="1:3">
      <c r="A26">
        <v>9</v>
      </c>
      <c r="B26" s="1">
        <v>40552</v>
      </c>
      <c r="C26" t="s">
        <v>24</v>
      </c>
    </row>
    <row r="27" spans="1:3">
      <c r="B27" s="1">
        <v>40583</v>
      </c>
      <c r="C27" t="s">
        <v>48</v>
      </c>
    </row>
    <row r="28" spans="1:3">
      <c r="B28" s="1">
        <v>40611</v>
      </c>
      <c r="C28" t="s">
        <v>25</v>
      </c>
    </row>
    <row r="29" spans="1:3">
      <c r="B29" s="1">
        <v>40642</v>
      </c>
      <c r="C29" t="s">
        <v>100</v>
      </c>
    </row>
    <row r="30" spans="1:3">
      <c r="B30" s="1">
        <v>40672</v>
      </c>
      <c r="C30" t="s">
        <v>26</v>
      </c>
    </row>
  </sheetData>
  <pageMargins left="0.7" right="0.7" top="0.78740157499999996" bottom="0.78740157499999996" header="0.3" footer="0.3"/>
  <pageSetup paperSize="0" orientation="portrait" horizontalDpi="0" verticalDpi="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D11" sqref="D11"/>
    </sheetView>
  </sheetViews>
  <sheetFormatPr defaultRowHeight="14.4"/>
  <cols>
    <col min="2" max="2" width="8.33203125" style="68" customWidth="1"/>
    <col min="3" max="3" width="19.5546875" style="2" bestFit="1" customWidth="1"/>
    <col min="4" max="4" width="22.88671875" style="2" bestFit="1" customWidth="1"/>
    <col min="5" max="5" width="13.77734375" style="2" bestFit="1" customWidth="1"/>
    <col min="6" max="6" width="19.33203125" style="2" bestFit="1" customWidth="1"/>
    <col min="7" max="7" width="13.77734375" customWidth="1"/>
    <col min="8" max="9" width="11.77734375" style="72" customWidth="1"/>
  </cols>
  <sheetData>
    <row r="1" spans="1:9" s="12" customFormat="1" ht="37.200000000000003" customHeight="1">
      <c r="A1" s="17" t="s">
        <v>130</v>
      </c>
      <c r="B1" s="73" t="s">
        <v>132</v>
      </c>
      <c r="C1" s="18" t="s">
        <v>139</v>
      </c>
      <c r="D1" s="18" t="s">
        <v>146</v>
      </c>
      <c r="E1" s="17" t="s">
        <v>145</v>
      </c>
      <c r="F1" s="74" t="s">
        <v>143</v>
      </c>
      <c r="G1" s="74" t="s">
        <v>144</v>
      </c>
    </row>
    <row r="2" spans="1:9">
      <c r="A2" s="19" t="s">
        <v>128</v>
      </c>
      <c r="B2" s="75">
        <v>3313</v>
      </c>
      <c r="C2" s="15">
        <f>propocet!$L$26+propocet!$O$26</f>
        <v>330</v>
      </c>
      <c r="D2" s="15">
        <f>(B2*C2)/3600</f>
        <v>303.69166666666666</v>
      </c>
      <c r="E2" s="19">
        <v>110.95</v>
      </c>
      <c r="F2" s="76">
        <f>E2*D2</f>
        <v>33694.590416666666</v>
      </c>
      <c r="G2" s="77">
        <f>F2/B2</f>
        <v>10.170416666666666</v>
      </c>
      <c r="H2"/>
      <c r="I2"/>
    </row>
    <row r="3" spans="1:9">
      <c r="A3" s="19" t="s">
        <v>129</v>
      </c>
      <c r="B3" s="75">
        <v>2657</v>
      </c>
      <c r="C3" s="15">
        <f>propocet!$L$26+propocet!$O$26</f>
        <v>330</v>
      </c>
      <c r="D3" s="15">
        <f>(B3*C3)/3600</f>
        <v>243.55833333333334</v>
      </c>
      <c r="E3" s="19">
        <v>110.95</v>
      </c>
      <c r="F3" s="78">
        <f>E3*D3</f>
        <v>27022.797083333335</v>
      </c>
      <c r="G3" s="77">
        <f>F3/B3</f>
        <v>10.170416666666668</v>
      </c>
      <c r="H3"/>
      <c r="I3"/>
    </row>
    <row r="4" spans="1:9">
      <c r="A4" s="19" t="s">
        <v>42</v>
      </c>
      <c r="B4" s="75">
        <f>SUM(B2:B3)</f>
        <v>5970</v>
      </c>
      <c r="C4" s="81" t="s">
        <v>43</v>
      </c>
      <c r="D4" s="15">
        <f>SUM(D2:D3)</f>
        <v>547.25</v>
      </c>
      <c r="E4" s="82" t="s">
        <v>43</v>
      </c>
      <c r="F4" s="77">
        <f>SUM(F2:F3)</f>
        <v>60717.387499999997</v>
      </c>
      <c r="G4" s="83" t="s">
        <v>43</v>
      </c>
      <c r="H4"/>
      <c r="I4"/>
    </row>
    <row r="5" spans="1:9">
      <c r="E5"/>
      <c r="F5" s="72"/>
      <c r="G5" s="72"/>
      <c r="H5"/>
      <c r="I5"/>
    </row>
    <row r="6" spans="1:9">
      <c r="F6"/>
      <c r="G6" s="72"/>
      <c r="I6"/>
    </row>
    <row r="10" spans="1:9" s="69" customFormat="1" ht="28.8">
      <c r="A10" s="80" t="s">
        <v>130</v>
      </c>
      <c r="B10" s="18" t="s">
        <v>132</v>
      </c>
      <c r="C10" s="18" t="s">
        <v>138</v>
      </c>
      <c r="D10" s="18" t="s">
        <v>142</v>
      </c>
      <c r="E10" s="17" t="s">
        <v>145</v>
      </c>
      <c r="F10" s="18" t="s">
        <v>147</v>
      </c>
      <c r="G10" s="17" t="s">
        <v>148</v>
      </c>
      <c r="H10" s="79"/>
      <c r="I10" s="79"/>
    </row>
    <row r="11" spans="1:9">
      <c r="A11" s="15" t="s">
        <v>129</v>
      </c>
      <c r="B11" s="75">
        <f>B3</f>
        <v>2657</v>
      </c>
      <c r="C11" s="15">
        <f>D11*3600/B11</f>
        <v>434.34797461109144</v>
      </c>
      <c r="D11" s="15">
        <f>'DN+'!$AK$646/3600</f>
        <v>320.57293570601945</v>
      </c>
      <c r="E11" s="19">
        <v>110.95</v>
      </c>
      <c r="F11" s="78">
        <f>E11*D11</f>
        <v>35567.567216582858</v>
      </c>
      <c r="G11" s="77">
        <f>F11/B11</f>
        <v>13.3863632730835</v>
      </c>
      <c r="H11"/>
      <c r="I1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>
    <row r="1" spans="1:1">
      <c r="A1">
        <f>LB460_CO!L9</f>
        <v>150.58750000000001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O21" sqref="O21:O25"/>
    </sheetView>
  </sheetViews>
  <sheetFormatPr defaultRowHeight="14.4"/>
  <cols>
    <col min="1" max="1" width="9.44140625" bestFit="1" customWidth="1"/>
    <col min="2" max="2" width="8.6640625" bestFit="1" customWidth="1"/>
    <col min="3" max="10" width="8.88671875" style="2"/>
    <col min="11" max="11" width="15" style="2" customWidth="1"/>
    <col min="12" max="12" width="10.33203125" style="6" customWidth="1"/>
    <col min="13" max="13" width="11" style="6" customWidth="1"/>
    <col min="14" max="14" width="18.5546875" style="6" customWidth="1"/>
    <col min="15" max="15" width="15.88671875" customWidth="1"/>
  </cols>
  <sheetData>
    <row r="1" spans="1:15" s="12" customFormat="1" ht="42.6" customHeight="1">
      <c r="A1" s="12" t="s">
        <v>1</v>
      </c>
      <c r="B1" s="12" t="s">
        <v>2</v>
      </c>
      <c r="C1" s="13" t="s">
        <v>30</v>
      </c>
      <c r="D1" s="13" t="s">
        <v>31</v>
      </c>
      <c r="E1" s="13" t="s">
        <v>32</v>
      </c>
      <c r="F1" s="13" t="s">
        <v>33</v>
      </c>
      <c r="G1" s="13" t="s">
        <v>34</v>
      </c>
      <c r="H1" s="13" t="s">
        <v>35</v>
      </c>
      <c r="I1" s="13" t="s">
        <v>36</v>
      </c>
      <c r="J1" s="13" t="s">
        <v>37</v>
      </c>
      <c r="K1" s="13" t="s">
        <v>38</v>
      </c>
      <c r="L1" s="12" t="s">
        <v>27</v>
      </c>
      <c r="M1" s="12" t="s">
        <v>40</v>
      </c>
      <c r="N1" s="12" t="s">
        <v>44</v>
      </c>
      <c r="O1" s="12" t="s">
        <v>131</v>
      </c>
    </row>
    <row r="2" spans="1:15">
      <c r="A2">
        <v>1</v>
      </c>
      <c r="B2" s="1">
        <v>40544</v>
      </c>
      <c r="C2" s="2">
        <v>5.8</v>
      </c>
      <c r="D2" s="2">
        <v>6.5</v>
      </c>
      <c r="E2" s="2">
        <v>6.6</v>
      </c>
      <c r="F2" s="2">
        <v>6.2</v>
      </c>
      <c r="G2" s="2">
        <v>5</v>
      </c>
      <c r="H2" s="2">
        <v>6.8</v>
      </c>
      <c r="I2" s="2">
        <v>6.5</v>
      </c>
      <c r="J2" s="2">
        <v>6.4</v>
      </c>
      <c r="K2" s="2">
        <f>(SUM(C2:J2)/8)</f>
        <v>6.2249999999999996</v>
      </c>
      <c r="L2" s="86">
        <f>SUM(K2:K4)</f>
        <v>18.9375</v>
      </c>
      <c r="M2" s="87">
        <v>1</v>
      </c>
      <c r="N2" s="86">
        <f>L2/M2</f>
        <v>18.9375</v>
      </c>
      <c r="O2" s="86">
        <f>O28-N2</f>
        <v>11.0625</v>
      </c>
    </row>
    <row r="3" spans="1:15">
      <c r="B3" s="1">
        <v>40575</v>
      </c>
      <c r="C3" s="2">
        <v>6.4</v>
      </c>
      <c r="D3" s="2">
        <v>7.5</v>
      </c>
      <c r="E3" s="2">
        <v>7.5</v>
      </c>
      <c r="F3" s="2">
        <v>5.8</v>
      </c>
      <c r="G3" s="2">
        <v>5.5</v>
      </c>
      <c r="H3" s="2">
        <v>6.3</v>
      </c>
      <c r="I3" s="2">
        <v>6.2</v>
      </c>
      <c r="J3" s="2">
        <v>6</v>
      </c>
      <c r="K3" s="2">
        <f>(SUM(C3:J3)/8)</f>
        <v>6.4</v>
      </c>
      <c r="L3" s="89"/>
      <c r="M3" s="87"/>
      <c r="N3" s="86"/>
      <c r="O3" s="86"/>
    </row>
    <row r="4" spans="1:15">
      <c r="B4" s="1">
        <v>40603</v>
      </c>
      <c r="C4" s="2">
        <v>6.9</v>
      </c>
      <c r="D4" s="2">
        <v>7.1</v>
      </c>
      <c r="E4" s="2">
        <v>5.2</v>
      </c>
      <c r="F4" s="2">
        <v>7.2</v>
      </c>
      <c r="G4" s="2">
        <v>6</v>
      </c>
      <c r="H4" s="2">
        <v>5.5</v>
      </c>
      <c r="I4" s="2">
        <v>6</v>
      </c>
      <c r="J4" s="2">
        <v>6.6</v>
      </c>
      <c r="K4" s="2">
        <f>(SUM(C4:J4)/8)</f>
        <v>6.3125</v>
      </c>
      <c r="L4" s="89"/>
      <c r="M4" s="87"/>
      <c r="N4" s="86"/>
      <c r="O4" s="86"/>
    </row>
    <row r="5" spans="1:15">
      <c r="A5">
        <v>2</v>
      </c>
      <c r="B5" s="1">
        <v>40545</v>
      </c>
      <c r="C5" s="2">
        <v>4.4000000000000004</v>
      </c>
      <c r="D5" s="2">
        <v>4.3</v>
      </c>
      <c r="E5" s="2">
        <v>4.5999999999999996</v>
      </c>
      <c r="F5" s="2">
        <v>4</v>
      </c>
      <c r="G5" s="2">
        <v>4.5</v>
      </c>
      <c r="H5" s="2">
        <v>6.2</v>
      </c>
      <c r="I5" s="2">
        <v>4.0999999999999996</v>
      </c>
      <c r="J5" s="2">
        <v>5.5</v>
      </c>
      <c r="K5" s="2">
        <f t="shared" ref="K5:K25" si="0">(SUM(C5:J5)/8)</f>
        <v>4.6999999999999993</v>
      </c>
      <c r="L5" s="88">
        <f>SUM(K5:K8)</f>
        <v>23.362499999999997</v>
      </c>
      <c r="M5" s="87">
        <v>1</v>
      </c>
      <c r="N5" s="88">
        <f>L5/M5</f>
        <v>23.362499999999997</v>
      </c>
      <c r="O5" s="86">
        <f>O28-N5</f>
        <v>6.6375000000000028</v>
      </c>
    </row>
    <row r="6" spans="1:15">
      <c r="B6" s="8">
        <v>40576</v>
      </c>
      <c r="C6" s="2">
        <v>4.3</v>
      </c>
      <c r="D6" s="2">
        <v>5.5</v>
      </c>
      <c r="E6" s="2">
        <v>6.9</v>
      </c>
      <c r="F6" s="2">
        <v>5.3</v>
      </c>
      <c r="G6" s="2">
        <v>5.2</v>
      </c>
      <c r="H6" s="2">
        <v>5.9</v>
      </c>
      <c r="I6" s="2">
        <v>7.1</v>
      </c>
      <c r="J6" s="2">
        <v>6.2</v>
      </c>
      <c r="K6" s="2">
        <f t="shared" si="0"/>
        <v>5.8000000000000007</v>
      </c>
      <c r="L6" s="90"/>
      <c r="M6" s="87"/>
      <c r="N6" s="88"/>
      <c r="O6" s="86"/>
    </row>
    <row r="7" spans="1:15">
      <c r="B7" s="1">
        <v>40604</v>
      </c>
      <c r="C7" s="2">
        <v>4.5999999999999996</v>
      </c>
      <c r="D7" s="2">
        <v>4.0999999999999996</v>
      </c>
      <c r="E7" s="2">
        <v>3.9</v>
      </c>
      <c r="F7" s="2">
        <v>3.4</v>
      </c>
      <c r="G7" s="2">
        <v>4.4000000000000004</v>
      </c>
      <c r="H7" s="2">
        <v>3.9</v>
      </c>
      <c r="I7" s="2">
        <v>4.8</v>
      </c>
      <c r="J7" s="2">
        <v>4.5999999999999996</v>
      </c>
      <c r="K7" s="2">
        <f t="shared" si="0"/>
        <v>4.2124999999999995</v>
      </c>
      <c r="L7" s="90"/>
      <c r="M7" s="87"/>
      <c r="N7" s="88"/>
      <c r="O7" s="86"/>
    </row>
    <row r="8" spans="1:15">
      <c r="B8" s="1">
        <v>40635</v>
      </c>
      <c r="C8" s="2">
        <v>8.8000000000000007</v>
      </c>
      <c r="D8" s="2">
        <v>9</v>
      </c>
      <c r="E8" s="2">
        <v>9.1999999999999993</v>
      </c>
      <c r="F8" s="2">
        <v>8.6</v>
      </c>
      <c r="G8" s="2">
        <v>8.5</v>
      </c>
      <c r="H8" s="2">
        <v>7.7</v>
      </c>
      <c r="I8" s="2">
        <v>8.3000000000000007</v>
      </c>
      <c r="J8" s="2">
        <v>9.1</v>
      </c>
      <c r="K8" s="2">
        <f t="shared" si="0"/>
        <v>8.65</v>
      </c>
      <c r="L8" s="90"/>
      <c r="M8" s="87"/>
      <c r="N8" s="88"/>
      <c r="O8" s="86"/>
    </row>
    <row r="9" spans="1:15">
      <c r="A9">
        <v>3</v>
      </c>
      <c r="B9" s="1">
        <v>40546</v>
      </c>
      <c r="C9" s="2">
        <v>4.5</v>
      </c>
      <c r="D9" s="2">
        <v>9.6999999999999993</v>
      </c>
      <c r="E9" s="2">
        <v>7.1</v>
      </c>
      <c r="F9" s="2">
        <v>7.1</v>
      </c>
      <c r="G9" s="2">
        <v>7.6</v>
      </c>
      <c r="H9" s="2">
        <v>8.1</v>
      </c>
      <c r="I9" s="2">
        <v>7.2</v>
      </c>
      <c r="J9" s="2">
        <v>6.8</v>
      </c>
      <c r="K9" s="2">
        <f t="shared" si="0"/>
        <v>7.2625000000000002</v>
      </c>
      <c r="L9" s="86">
        <f>SUM(K9:K10)</f>
        <v>22.787500000000001</v>
      </c>
      <c r="M9" s="87">
        <v>1</v>
      </c>
      <c r="N9" s="86">
        <f>L9/M9</f>
        <v>22.787500000000001</v>
      </c>
      <c r="O9" s="86">
        <f>O28-N9</f>
        <v>7.2124999999999986</v>
      </c>
    </row>
    <row r="10" spans="1:15">
      <c r="B10" s="1">
        <v>40577</v>
      </c>
      <c r="C10" s="2">
        <v>15.3</v>
      </c>
      <c r="D10" s="2">
        <v>20.399999999999999</v>
      </c>
      <c r="E10" s="2">
        <v>16</v>
      </c>
      <c r="F10" s="2">
        <v>13.5</v>
      </c>
      <c r="G10" s="2">
        <v>15.2</v>
      </c>
      <c r="H10" s="2">
        <v>19.5</v>
      </c>
      <c r="I10" s="2">
        <v>12.6</v>
      </c>
      <c r="J10" s="2">
        <v>11.7</v>
      </c>
      <c r="K10" s="2">
        <f t="shared" si="0"/>
        <v>15.525</v>
      </c>
      <c r="L10" s="86"/>
      <c r="M10" s="87"/>
      <c r="N10" s="86"/>
      <c r="O10" s="86"/>
    </row>
    <row r="11" spans="1:15">
      <c r="A11">
        <v>4</v>
      </c>
      <c r="B11" s="1">
        <v>40547</v>
      </c>
      <c r="C11" s="2">
        <v>16.2</v>
      </c>
      <c r="D11" s="2">
        <v>19.100000000000001</v>
      </c>
      <c r="E11" s="2">
        <v>16.7</v>
      </c>
      <c r="F11" s="2">
        <v>18.5</v>
      </c>
      <c r="G11" s="2">
        <v>13.6</v>
      </c>
      <c r="H11" s="2">
        <v>18.600000000000001</v>
      </c>
      <c r="I11" s="2">
        <v>14.1</v>
      </c>
      <c r="J11" s="2">
        <v>16.8</v>
      </c>
      <c r="K11" s="2">
        <f t="shared" si="0"/>
        <v>16.7</v>
      </c>
      <c r="L11" s="5">
        <f>K11</f>
        <v>16.7</v>
      </c>
      <c r="M11" s="10">
        <v>1</v>
      </c>
      <c r="N11" s="5">
        <f>L11/M11</f>
        <v>16.7</v>
      </c>
      <c r="O11" s="5">
        <f>O28-N11</f>
        <v>13.3</v>
      </c>
    </row>
    <row r="12" spans="1:15">
      <c r="A12">
        <v>5</v>
      </c>
      <c r="B12" s="1">
        <v>40548</v>
      </c>
      <c r="C12" s="2">
        <v>29.7</v>
      </c>
      <c r="D12" s="2">
        <v>24.8</v>
      </c>
      <c r="E12" s="2">
        <v>23</v>
      </c>
      <c r="F12" s="2">
        <v>26.8</v>
      </c>
      <c r="G12" s="2">
        <v>23.4</v>
      </c>
      <c r="H12" s="2">
        <v>26.7</v>
      </c>
      <c r="I12" s="2">
        <v>26.3</v>
      </c>
      <c r="J12" s="2">
        <v>23.8</v>
      </c>
      <c r="K12" s="2">
        <f t="shared" si="0"/>
        <v>25.5625</v>
      </c>
      <c r="L12" s="5">
        <f>K12</f>
        <v>25.5625</v>
      </c>
      <c r="M12" s="10">
        <v>1</v>
      </c>
      <c r="N12" s="14">
        <f>L12/M12</f>
        <v>25.5625</v>
      </c>
      <c r="O12" s="5">
        <f>O28-N12</f>
        <v>4.4375</v>
      </c>
    </row>
    <row r="13" spans="1:15">
      <c r="A13">
        <v>6</v>
      </c>
      <c r="B13" s="1">
        <v>40549</v>
      </c>
      <c r="C13" s="2">
        <v>8.1999999999999993</v>
      </c>
      <c r="D13" s="2">
        <v>7.6</v>
      </c>
      <c r="E13" s="2">
        <v>10.6</v>
      </c>
      <c r="F13" s="2">
        <v>10.7</v>
      </c>
      <c r="G13" s="2">
        <v>10</v>
      </c>
      <c r="H13" s="2">
        <v>8.8000000000000007</v>
      </c>
      <c r="I13" s="2">
        <v>13.2</v>
      </c>
      <c r="J13" s="2">
        <v>10.9</v>
      </c>
      <c r="K13" s="2">
        <f t="shared" si="0"/>
        <v>10</v>
      </c>
      <c r="L13" s="86">
        <f>SUM(K13:K14)</f>
        <v>16.225000000000001</v>
      </c>
      <c r="M13" s="87">
        <v>1</v>
      </c>
      <c r="N13" s="86">
        <f>L13/M13</f>
        <v>16.225000000000001</v>
      </c>
      <c r="O13" s="86">
        <f>O28-N13</f>
        <v>13.774999999999999</v>
      </c>
    </row>
    <row r="14" spans="1:15">
      <c r="B14" s="1">
        <v>40580</v>
      </c>
      <c r="C14" s="2">
        <v>5.5</v>
      </c>
      <c r="D14" s="2">
        <v>5.4</v>
      </c>
      <c r="E14" s="2">
        <v>6.2</v>
      </c>
      <c r="F14" s="2">
        <v>5.6</v>
      </c>
      <c r="G14" s="2">
        <v>7.5</v>
      </c>
      <c r="H14" s="2">
        <v>8.5</v>
      </c>
      <c r="I14" s="2">
        <v>5.0999999999999996</v>
      </c>
      <c r="J14" s="2">
        <v>6</v>
      </c>
      <c r="K14" s="2">
        <f t="shared" si="0"/>
        <v>6.2250000000000005</v>
      </c>
      <c r="L14" s="89"/>
      <c r="M14" s="87"/>
      <c r="N14" s="86"/>
      <c r="O14" s="86"/>
    </row>
    <row r="15" spans="1:15">
      <c r="A15">
        <v>7</v>
      </c>
      <c r="B15" s="1">
        <v>40550</v>
      </c>
      <c r="C15" s="2">
        <v>12.6</v>
      </c>
      <c r="D15" s="2">
        <v>9.8000000000000007</v>
      </c>
      <c r="E15" s="2">
        <v>7.4</v>
      </c>
      <c r="F15" s="2">
        <v>10.7</v>
      </c>
      <c r="G15" s="2">
        <v>11.6</v>
      </c>
      <c r="H15" s="2">
        <v>11.6</v>
      </c>
      <c r="I15" s="2">
        <v>8.6999999999999993</v>
      </c>
      <c r="J15" s="2">
        <v>10.199999999999999</v>
      </c>
      <c r="K15" s="2">
        <f t="shared" si="0"/>
        <v>10.325000000000001</v>
      </c>
      <c r="L15" s="86">
        <f>SUM(K15:K17)</f>
        <v>18.387500000000003</v>
      </c>
      <c r="M15" s="87">
        <v>1</v>
      </c>
      <c r="N15" s="86">
        <f>L15/M15</f>
        <v>18.387500000000003</v>
      </c>
      <c r="O15" s="86">
        <f>O28-N15</f>
        <v>11.612499999999997</v>
      </c>
    </row>
    <row r="16" spans="1:15">
      <c r="B16" s="1">
        <v>40581</v>
      </c>
      <c r="C16" s="2">
        <v>5.6</v>
      </c>
      <c r="D16" s="2">
        <v>3.7</v>
      </c>
      <c r="E16" s="2">
        <v>4.9000000000000004</v>
      </c>
      <c r="F16" s="2">
        <v>4.2</v>
      </c>
      <c r="G16" s="2">
        <v>5.0999999999999996</v>
      </c>
      <c r="H16" s="2">
        <v>5.7</v>
      </c>
      <c r="I16" s="2">
        <v>3.9</v>
      </c>
      <c r="J16" s="2">
        <v>5.4</v>
      </c>
      <c r="K16" s="2">
        <f t="shared" si="0"/>
        <v>4.8125</v>
      </c>
      <c r="L16" s="89"/>
      <c r="M16" s="87"/>
      <c r="N16" s="86"/>
      <c r="O16" s="86"/>
    </row>
    <row r="17" spans="1:15">
      <c r="B17" s="1">
        <v>40609</v>
      </c>
      <c r="C17" s="2">
        <v>3.1</v>
      </c>
      <c r="D17" s="2">
        <v>2.5</v>
      </c>
      <c r="E17" s="2">
        <v>4.5</v>
      </c>
      <c r="F17" s="2">
        <v>2.9</v>
      </c>
      <c r="G17" s="2">
        <v>3.1</v>
      </c>
      <c r="H17" s="2">
        <v>3.6</v>
      </c>
      <c r="I17" s="2">
        <v>3.1</v>
      </c>
      <c r="J17" s="2">
        <v>3.2</v>
      </c>
      <c r="K17" s="2">
        <f t="shared" si="0"/>
        <v>3.2500000000000004</v>
      </c>
      <c r="L17" s="89"/>
      <c r="M17" s="87"/>
      <c r="N17" s="86"/>
      <c r="O17" s="86"/>
    </row>
    <row r="18" spans="1:15">
      <c r="A18">
        <v>8</v>
      </c>
      <c r="B18" s="1">
        <v>40551</v>
      </c>
      <c r="C18" s="2">
        <v>7.5</v>
      </c>
      <c r="D18" s="2">
        <v>9</v>
      </c>
      <c r="E18" s="2">
        <v>10.8</v>
      </c>
      <c r="F18" s="2">
        <v>15.1</v>
      </c>
      <c r="G18" s="2">
        <v>10.7</v>
      </c>
      <c r="H18" s="2">
        <v>14.8</v>
      </c>
      <c r="I18" s="2">
        <v>14.5</v>
      </c>
      <c r="J18" s="2">
        <v>13.4</v>
      </c>
      <c r="K18" s="2">
        <f t="shared" si="0"/>
        <v>11.975</v>
      </c>
      <c r="L18" s="86">
        <f>SUM(K18:K20)</f>
        <v>33.8125</v>
      </c>
      <c r="M18" s="87">
        <v>2</v>
      </c>
      <c r="N18" s="86">
        <f>L18/M18</f>
        <v>16.90625</v>
      </c>
      <c r="O18" s="86">
        <f>(O28-N18)*2</f>
        <v>26.1875</v>
      </c>
    </row>
    <row r="19" spans="1:15">
      <c r="B19" s="1">
        <v>40582</v>
      </c>
      <c r="C19" s="2">
        <v>12.5</v>
      </c>
      <c r="D19" s="2">
        <v>14</v>
      </c>
      <c r="E19" s="2">
        <v>8.8000000000000007</v>
      </c>
      <c r="F19" s="2">
        <v>8.6</v>
      </c>
      <c r="G19" s="2">
        <v>11.8</v>
      </c>
      <c r="H19" s="2">
        <v>9.6</v>
      </c>
      <c r="I19" s="2">
        <v>13.3</v>
      </c>
      <c r="J19" s="2">
        <v>10.8</v>
      </c>
      <c r="K19" s="2">
        <f t="shared" si="0"/>
        <v>11.174999999999999</v>
      </c>
      <c r="L19" s="89"/>
      <c r="M19" s="87"/>
      <c r="N19" s="86"/>
      <c r="O19" s="86"/>
    </row>
    <row r="20" spans="1:15">
      <c r="B20" s="1">
        <v>40610</v>
      </c>
      <c r="C20" s="2">
        <v>13.1</v>
      </c>
      <c r="D20" s="2">
        <v>11.8</v>
      </c>
      <c r="E20" s="2">
        <v>13</v>
      </c>
      <c r="F20" s="2">
        <v>12.7</v>
      </c>
      <c r="G20" s="2">
        <v>8.5</v>
      </c>
      <c r="H20" s="2">
        <v>9.6999999999999993</v>
      </c>
      <c r="I20" s="2">
        <v>7.8</v>
      </c>
      <c r="J20" s="2">
        <v>8.6999999999999993</v>
      </c>
      <c r="K20" s="2">
        <f t="shared" si="0"/>
        <v>10.6625</v>
      </c>
      <c r="L20" s="89"/>
      <c r="M20" s="87"/>
      <c r="N20" s="86"/>
      <c r="O20" s="86"/>
    </row>
    <row r="21" spans="1:15">
      <c r="A21">
        <v>9</v>
      </c>
      <c r="B21" s="1">
        <v>40552</v>
      </c>
      <c r="C21" s="2">
        <v>6.4</v>
      </c>
      <c r="D21" s="2">
        <v>6.2</v>
      </c>
      <c r="E21" s="2">
        <v>4.5</v>
      </c>
      <c r="F21" s="2">
        <v>7.4</v>
      </c>
      <c r="G21" s="2">
        <v>7.7</v>
      </c>
      <c r="H21" s="2">
        <v>6.4</v>
      </c>
      <c r="I21" s="2">
        <v>7.3</v>
      </c>
      <c r="J21" s="2">
        <v>9.6999999999999993</v>
      </c>
      <c r="K21" s="2">
        <f t="shared" si="0"/>
        <v>6.9499999999999993</v>
      </c>
      <c r="L21" s="86">
        <f>SUM(K21:K25)</f>
        <v>47.6875</v>
      </c>
      <c r="M21" s="87">
        <v>2</v>
      </c>
      <c r="N21" s="86">
        <f>L21/M21</f>
        <v>23.84375</v>
      </c>
      <c r="O21" s="86">
        <f>(O28-N21)*2</f>
        <v>12.3125</v>
      </c>
    </row>
    <row r="22" spans="1:15">
      <c r="B22" s="1">
        <v>40583</v>
      </c>
      <c r="C22" s="2">
        <v>13.3</v>
      </c>
      <c r="D22" s="2">
        <v>12.4</v>
      </c>
      <c r="E22" s="2">
        <v>12.4</v>
      </c>
      <c r="F22" s="2">
        <v>11</v>
      </c>
      <c r="G22" s="2">
        <v>11.3</v>
      </c>
      <c r="H22" s="2">
        <v>12.1</v>
      </c>
      <c r="I22" s="2">
        <v>11.3</v>
      </c>
      <c r="J22" s="2">
        <v>11.5</v>
      </c>
      <c r="K22" s="2">
        <f t="shared" si="0"/>
        <v>11.9125</v>
      </c>
      <c r="L22" s="89"/>
      <c r="M22" s="87"/>
      <c r="N22" s="86"/>
      <c r="O22" s="86"/>
    </row>
    <row r="23" spans="1:15">
      <c r="B23" s="1">
        <v>40611</v>
      </c>
      <c r="C23" s="2">
        <v>5</v>
      </c>
      <c r="D23" s="2">
        <v>5.9</v>
      </c>
      <c r="E23" s="2">
        <v>3.6</v>
      </c>
      <c r="F23" s="2">
        <v>5.8</v>
      </c>
      <c r="G23" s="2">
        <v>5.5</v>
      </c>
      <c r="H23" s="2">
        <v>3.8</v>
      </c>
      <c r="I23" s="2">
        <v>7.4</v>
      </c>
      <c r="J23" s="2">
        <v>6.5</v>
      </c>
      <c r="K23" s="2">
        <f t="shared" si="0"/>
        <v>5.4375</v>
      </c>
      <c r="L23" s="89"/>
      <c r="M23" s="87"/>
      <c r="N23" s="86"/>
      <c r="O23" s="86"/>
    </row>
    <row r="24" spans="1:15">
      <c r="B24" s="1">
        <v>40642</v>
      </c>
      <c r="C24" s="2">
        <v>7.3</v>
      </c>
      <c r="D24" s="2">
        <v>6.7</v>
      </c>
      <c r="E24" s="2">
        <v>5.3</v>
      </c>
      <c r="F24" s="2">
        <v>8</v>
      </c>
      <c r="G24" s="2">
        <v>4.8</v>
      </c>
      <c r="H24" s="2">
        <v>6.6</v>
      </c>
      <c r="I24" s="2">
        <v>8.1999999999999993</v>
      </c>
      <c r="J24" s="2">
        <v>7.1</v>
      </c>
      <c r="K24" s="2">
        <f t="shared" si="0"/>
        <v>6.7500000000000009</v>
      </c>
      <c r="L24" s="89"/>
      <c r="M24" s="87"/>
      <c r="N24" s="86"/>
      <c r="O24" s="86"/>
    </row>
    <row r="25" spans="1:15">
      <c r="B25" s="1">
        <v>40672</v>
      </c>
      <c r="C25" s="2">
        <v>21.8</v>
      </c>
      <c r="D25" s="2">
        <v>16.3</v>
      </c>
      <c r="E25" s="2">
        <v>15.1</v>
      </c>
      <c r="F25" s="2">
        <v>16.600000000000001</v>
      </c>
      <c r="G25" s="2">
        <v>20.2</v>
      </c>
      <c r="H25" s="2">
        <v>16.100000000000001</v>
      </c>
      <c r="I25" s="2">
        <v>15.7</v>
      </c>
      <c r="J25" s="2">
        <v>11.3</v>
      </c>
      <c r="K25" s="2">
        <f t="shared" si="0"/>
        <v>16.637500000000003</v>
      </c>
      <c r="L25" s="89"/>
      <c r="M25" s="87"/>
      <c r="N25" s="86"/>
      <c r="O25" s="86"/>
    </row>
    <row r="26" spans="1:15">
      <c r="A26" s="11" t="s">
        <v>42</v>
      </c>
      <c r="B26" s="3" t="s">
        <v>43</v>
      </c>
      <c r="C26" s="4" t="s">
        <v>43</v>
      </c>
      <c r="D26" s="4" t="s">
        <v>43</v>
      </c>
      <c r="E26" s="4" t="s">
        <v>43</v>
      </c>
      <c r="F26" s="4" t="s">
        <v>43</v>
      </c>
      <c r="G26" s="4" t="s">
        <v>43</v>
      </c>
      <c r="H26" s="4" t="s">
        <v>43</v>
      </c>
      <c r="I26" s="4" t="s">
        <v>43</v>
      </c>
      <c r="J26" s="4" t="s">
        <v>43</v>
      </c>
      <c r="K26" s="4" t="s">
        <v>43</v>
      </c>
      <c r="L26" s="7">
        <f>SUM(L2:L25)</f>
        <v>223.46250000000003</v>
      </c>
      <c r="M26" s="9">
        <f>SUM(M2:M25)</f>
        <v>11</v>
      </c>
      <c r="N26" s="59" t="s">
        <v>43</v>
      </c>
      <c r="O26" s="2">
        <f>SUM(O2:O25)</f>
        <v>106.53749999999999</v>
      </c>
    </row>
    <row r="28" spans="1:15">
      <c r="M28" s="85" t="s">
        <v>39</v>
      </c>
      <c r="N28" s="85"/>
      <c r="O28" s="15">
        <v>30</v>
      </c>
    </row>
    <row r="29" spans="1:15">
      <c r="M29" s="85" t="s">
        <v>29</v>
      </c>
      <c r="N29" s="85"/>
      <c r="O29" s="16">
        <f>O26/(M26*O28)</f>
        <v>0.32284090909090907</v>
      </c>
    </row>
    <row r="30" spans="1:15">
      <c r="M30" s="85" t="s">
        <v>41</v>
      </c>
      <c r="N30" s="85"/>
      <c r="O30" s="16">
        <f>1-O29</f>
        <v>0.67715909090909099</v>
      </c>
    </row>
    <row r="31" spans="1:15">
      <c r="M31" s="85" t="s">
        <v>45</v>
      </c>
      <c r="N31" s="85"/>
      <c r="O31" s="15">
        <f>SUM(L2:L25)</f>
        <v>223.46250000000003</v>
      </c>
    </row>
  </sheetData>
  <mergeCells count="32">
    <mergeCell ref="L15:L17"/>
    <mergeCell ref="L18:L20"/>
    <mergeCell ref="L21:L25"/>
    <mergeCell ref="N18:N20"/>
    <mergeCell ref="N21:N25"/>
    <mergeCell ref="N13:N14"/>
    <mergeCell ref="N15:N17"/>
    <mergeCell ref="M2:M4"/>
    <mergeCell ref="M5:M8"/>
    <mergeCell ref="N9:N10"/>
    <mergeCell ref="L2:L4"/>
    <mergeCell ref="L5:L8"/>
    <mergeCell ref="L13:L14"/>
    <mergeCell ref="L9:L10"/>
    <mergeCell ref="M9:M10"/>
    <mergeCell ref="M13:M14"/>
    <mergeCell ref="M28:N28"/>
    <mergeCell ref="M29:N29"/>
    <mergeCell ref="M30:N30"/>
    <mergeCell ref="M31:N31"/>
    <mergeCell ref="O2:O4"/>
    <mergeCell ref="O5:O8"/>
    <mergeCell ref="O13:O14"/>
    <mergeCell ref="O15:O17"/>
    <mergeCell ref="O18:O20"/>
    <mergeCell ref="O21:O25"/>
    <mergeCell ref="O9:O10"/>
    <mergeCell ref="M15:M17"/>
    <mergeCell ref="M18:M20"/>
    <mergeCell ref="M21:M25"/>
    <mergeCell ref="N2:N4"/>
    <mergeCell ref="N5:N8"/>
  </mergeCells>
  <pageMargins left="0.7" right="0.7" top="0.78740157499999996" bottom="0.78740157499999996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"/>
  <sheetViews>
    <sheetView workbookViewId="0">
      <selection activeCell="G3" sqref="G3"/>
    </sheetView>
  </sheetViews>
  <sheetFormatPr defaultRowHeight="14.4"/>
  <cols>
    <col min="1" max="1" width="22.5546875" bestFit="1" customWidth="1"/>
    <col min="2" max="8" width="5" bestFit="1" customWidth="1"/>
    <col min="9" max="10" width="4.44140625" bestFit="1" customWidth="1"/>
    <col min="13" max="13" width="4.44140625" bestFit="1" customWidth="1"/>
  </cols>
  <sheetData>
    <row r="1" spans="1:14">
      <c r="A1" s="19"/>
      <c r="B1" s="19">
        <v>1</v>
      </c>
      <c r="C1" s="19">
        <v>2</v>
      </c>
      <c r="D1" s="19">
        <v>3</v>
      </c>
      <c r="E1" s="19">
        <v>4</v>
      </c>
      <c r="F1" s="19">
        <v>5</v>
      </c>
      <c r="G1" s="19">
        <v>6</v>
      </c>
      <c r="H1" s="19">
        <v>7</v>
      </c>
      <c r="I1" s="19">
        <v>8</v>
      </c>
      <c r="J1" s="19">
        <v>9</v>
      </c>
    </row>
    <row r="2" spans="1:14">
      <c r="A2" s="19" t="s">
        <v>68</v>
      </c>
      <c r="B2" s="19">
        <v>18.899999999999999</v>
      </c>
      <c r="C2" s="19">
        <v>23.4</v>
      </c>
      <c r="D2" s="19">
        <v>22.8</v>
      </c>
      <c r="E2" s="19">
        <v>16.7</v>
      </c>
      <c r="F2" s="19">
        <v>25.6</v>
      </c>
      <c r="G2" s="19">
        <v>16.8</v>
      </c>
      <c r="H2" s="30">
        <v>18.399999999999999</v>
      </c>
      <c r="I2" s="29">
        <v>16.899999999999999</v>
      </c>
      <c r="J2" s="29">
        <v>23.8</v>
      </c>
      <c r="L2" t="s">
        <v>66</v>
      </c>
      <c r="M2" s="2">
        <v>30</v>
      </c>
      <c r="N2" t="s">
        <v>67</v>
      </c>
    </row>
    <row r="3" spans="1:14">
      <c r="A3" s="19" t="s">
        <v>28</v>
      </c>
      <c r="B3" s="19">
        <f>$M$2-B2</f>
        <v>11.100000000000001</v>
      </c>
      <c r="C3" s="19">
        <f t="shared" ref="C3:J3" si="0">$M$2-C2</f>
        <v>6.6000000000000014</v>
      </c>
      <c r="D3" s="19">
        <f t="shared" si="0"/>
        <v>7.1999999999999993</v>
      </c>
      <c r="E3" s="19">
        <f t="shared" si="0"/>
        <v>13.3</v>
      </c>
      <c r="F3" s="19">
        <f t="shared" si="0"/>
        <v>4.3999999999999986</v>
      </c>
      <c r="G3" s="19">
        <f t="shared" si="0"/>
        <v>13.2</v>
      </c>
      <c r="H3" s="19">
        <f t="shared" si="0"/>
        <v>11.600000000000001</v>
      </c>
      <c r="I3" s="19">
        <f t="shared" si="0"/>
        <v>13.100000000000001</v>
      </c>
      <c r="J3" s="19">
        <f t="shared" si="0"/>
        <v>6.1999999999999993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8"/>
  <sheetViews>
    <sheetView workbookViewId="0">
      <selection activeCell="B4" sqref="B4"/>
    </sheetView>
  </sheetViews>
  <sheetFormatPr defaultRowHeight="14.4"/>
  <cols>
    <col min="2" max="2" width="8.88671875" style="2"/>
  </cols>
  <sheetData>
    <row r="1" spans="1:2">
      <c r="A1" t="s">
        <v>78</v>
      </c>
      <c r="B1" s="2" t="s">
        <v>79</v>
      </c>
    </row>
    <row r="2" spans="1:2">
      <c r="A2" s="1">
        <v>40544</v>
      </c>
      <c r="B2" s="2">
        <f>VLOOKUP(A2,propocet!B:N,10,0)</f>
        <v>6.2249999999999996</v>
      </c>
    </row>
    <row r="3" spans="1:2">
      <c r="A3" s="1">
        <v>40575</v>
      </c>
      <c r="B3" s="2">
        <f>VLOOKUP(A3,propocet!B:N,10,0)</f>
        <v>6.4</v>
      </c>
    </row>
    <row r="4" spans="1:2">
      <c r="A4" s="1">
        <v>40603</v>
      </c>
      <c r="B4" s="2">
        <f>VLOOKUP(A4,propocet!B:N,10,0)</f>
        <v>6.3125</v>
      </c>
    </row>
    <row r="5" spans="1:2">
      <c r="A5" s="1">
        <v>40545</v>
      </c>
      <c r="B5" s="2">
        <f>VLOOKUP(A5,propocet!B:N,10,0)</f>
        <v>4.6999999999999993</v>
      </c>
    </row>
    <row r="6" spans="1:2">
      <c r="A6" s="8">
        <v>40576</v>
      </c>
      <c r="B6" s="2">
        <f>VLOOKUP(A6,propocet!B:N,10,0)</f>
        <v>5.8000000000000007</v>
      </c>
    </row>
    <row r="7" spans="1:2">
      <c r="A7" s="1">
        <v>40604</v>
      </c>
      <c r="B7" s="2">
        <f>VLOOKUP(A7,propocet!B:N,10,0)</f>
        <v>4.2124999999999995</v>
      </c>
    </row>
    <row r="8" spans="1:2">
      <c r="A8" s="1">
        <v>40635</v>
      </c>
      <c r="B8" s="2">
        <f>VLOOKUP(A8,propocet!B:N,10,0)</f>
        <v>8.65</v>
      </c>
    </row>
    <row r="9" spans="1:2">
      <c r="A9" s="1">
        <v>40546</v>
      </c>
      <c r="B9" s="2">
        <f>VLOOKUP(A9,propocet!B:N,10,0)</f>
        <v>7.2625000000000002</v>
      </c>
    </row>
    <row r="10" spans="1:2">
      <c r="A10" s="1">
        <v>40577</v>
      </c>
      <c r="B10" s="2">
        <f>VLOOKUP(A10,propocet!B:N,10,0)</f>
        <v>15.525</v>
      </c>
    </row>
    <row r="11" spans="1:2">
      <c r="A11" s="1">
        <v>40547</v>
      </c>
      <c r="B11" s="2">
        <f>VLOOKUP(A11,propocet!B:N,10,0)</f>
        <v>16.7</v>
      </c>
    </row>
    <row r="12" spans="1:2">
      <c r="A12" s="1">
        <v>40548</v>
      </c>
      <c r="B12" s="2">
        <f>VLOOKUP(A12,propocet!B:N,10,0)</f>
        <v>25.5625</v>
      </c>
    </row>
    <row r="13" spans="1:2">
      <c r="A13" s="1">
        <v>40549</v>
      </c>
      <c r="B13" s="2">
        <f>VLOOKUP(A13,propocet!B:N,10,0)</f>
        <v>10</v>
      </c>
    </row>
    <row r="14" spans="1:2">
      <c r="A14" s="1">
        <v>40580</v>
      </c>
      <c r="B14" s="2">
        <f>VLOOKUP(A14,propocet!B:N,10,0)</f>
        <v>6.2250000000000005</v>
      </c>
    </row>
    <row r="15" spans="1:2">
      <c r="A15" s="1">
        <v>40550</v>
      </c>
      <c r="B15" s="2">
        <f>VLOOKUP(A15,propocet!B:N,10,0)</f>
        <v>10.325000000000001</v>
      </c>
    </row>
    <row r="16" spans="1:2">
      <c r="A16" s="1">
        <v>40581</v>
      </c>
      <c r="B16" s="2">
        <f>VLOOKUP(A16,propocet!B:N,10,0)</f>
        <v>4.8125</v>
      </c>
    </row>
    <row r="17" spans="1:2">
      <c r="A17" s="1">
        <v>40609</v>
      </c>
      <c r="B17" s="2">
        <f>VLOOKUP(A17,propocet!B:N,10,0)</f>
        <v>3.2500000000000004</v>
      </c>
    </row>
    <row r="18" spans="1:2">
      <c r="A18" s="1">
        <v>40551</v>
      </c>
      <c r="B18" s="2">
        <f>VLOOKUP(A18,propocet!B:N,10,0)</f>
        <v>11.975</v>
      </c>
    </row>
    <row r="19" spans="1:2">
      <c r="A19" s="1">
        <v>40582</v>
      </c>
      <c r="B19" s="2">
        <f>VLOOKUP(A19,propocet!B:N,10,0)</f>
        <v>11.174999999999999</v>
      </c>
    </row>
    <row r="20" spans="1:2">
      <c r="A20" s="1">
        <v>40610</v>
      </c>
      <c r="B20" s="2">
        <f>VLOOKUP(A20,propocet!B:N,10,0)</f>
        <v>10.6625</v>
      </c>
    </row>
    <row r="21" spans="1:2">
      <c r="A21" s="1">
        <v>40552</v>
      </c>
      <c r="B21" s="2">
        <f>VLOOKUP(A21,propocet!B:N,10,0)</f>
        <v>6.9499999999999993</v>
      </c>
    </row>
    <row r="22" spans="1:2">
      <c r="A22" s="1">
        <v>40583</v>
      </c>
      <c r="B22" s="2">
        <f>VLOOKUP(A22,propocet!B:N,10,0)</f>
        <v>11.9125</v>
      </c>
    </row>
    <row r="23" spans="1:2">
      <c r="A23" s="1">
        <v>40611</v>
      </c>
      <c r="B23" s="2">
        <f>VLOOKUP(A23,propocet!B:N,10,0)</f>
        <v>5.4375</v>
      </c>
    </row>
    <row r="24" spans="1:2">
      <c r="A24" s="42">
        <v>40642</v>
      </c>
      <c r="B24" s="43">
        <f>VLOOKUP(A24,propocet!B:N,10,0)</f>
        <v>6.7500000000000009</v>
      </c>
    </row>
    <row r="25" spans="1:2">
      <c r="A25" s="42">
        <v>40672</v>
      </c>
      <c r="B25" s="43">
        <f>VLOOKUP(A25,propocet!B:N,10,0)</f>
        <v>16.637500000000003</v>
      </c>
    </row>
    <row r="26" spans="1:2">
      <c r="A26" s="44">
        <v>40553</v>
      </c>
      <c r="B26" s="43">
        <f>VLOOKUP(A26,CO_ukony!A:K,11,0)</f>
        <v>7.6875</v>
      </c>
    </row>
    <row r="27" spans="1:2">
      <c r="A27" s="44">
        <v>40584</v>
      </c>
      <c r="B27" s="43">
        <f>VLOOKUP(A27,CO_ukony!A:K,11,0)</f>
        <v>25.574999999999999</v>
      </c>
    </row>
    <row r="28" spans="1:2">
      <c r="A28" s="44">
        <v>40612</v>
      </c>
      <c r="B28" s="43">
        <f>VLOOKUP(A28,CO_ukony!A:K,11,0)</f>
        <v>24.0625</v>
      </c>
    </row>
    <row r="29" spans="1:2">
      <c r="A29" s="44">
        <v>40643</v>
      </c>
      <c r="B29" s="43">
        <f>VLOOKUP(A29,CO_ukony!A:K,11,0)</f>
        <v>53.862500000000004</v>
      </c>
    </row>
    <row r="30" spans="1:2">
      <c r="A30" s="44">
        <v>40673</v>
      </c>
      <c r="B30" s="43">
        <f>VLOOKUP(A30,CO_ukony!A:K,11,0)</f>
        <v>14.725</v>
      </c>
    </row>
    <row r="31" spans="1:2">
      <c r="A31" s="44">
        <v>40704</v>
      </c>
      <c r="B31" s="43">
        <f>VLOOKUP(A31,CO_ukony!A:K,11,0)</f>
        <v>34.125</v>
      </c>
    </row>
    <row r="32" spans="1:2">
      <c r="A32" s="44">
        <v>40734</v>
      </c>
      <c r="B32" s="43">
        <f>VLOOKUP(A32,CO_ukony!A:K,11,0)</f>
        <v>10.8</v>
      </c>
    </row>
    <row r="33" spans="1:2">
      <c r="A33" s="44">
        <v>40765</v>
      </c>
      <c r="B33" s="43">
        <f>VLOOKUP(A33,CO_ukony!A:K,11,0)</f>
        <v>23.774999999999999</v>
      </c>
    </row>
    <row r="34" spans="1:2">
      <c r="A34" s="44">
        <v>40796</v>
      </c>
      <c r="B34" s="43">
        <f>VLOOKUP(A34,CO_ukony!A:K,11,0)</f>
        <v>7.1874999999999991</v>
      </c>
    </row>
    <row r="35" spans="1:2">
      <c r="A35" s="44">
        <v>40826</v>
      </c>
      <c r="B35" s="43">
        <f>VLOOKUP(A35,CO_ukony!A:K,11,0)</f>
        <v>4.8562500000000002</v>
      </c>
    </row>
    <row r="36" spans="1:2">
      <c r="A36" s="44">
        <v>40857</v>
      </c>
      <c r="B36" s="43">
        <f>VLOOKUP(A36,CO_ukony!A:K,11,0)</f>
        <v>10.424999999999999</v>
      </c>
    </row>
    <row r="37" spans="1:2">
      <c r="A37" s="44">
        <v>40887</v>
      </c>
      <c r="B37" s="43">
        <f>VLOOKUP(A37,CO_ukony!A:K,11,0)</f>
        <v>2.9506944444444447</v>
      </c>
    </row>
    <row r="38" spans="1:2">
      <c r="A38" s="48">
        <v>41548</v>
      </c>
      <c r="B38" s="43">
        <f>VLOOKUP(A38,CO_ukony!A:K,11,0)</f>
        <v>4.1565972222222225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C7" sqref="C7"/>
    </sheetView>
  </sheetViews>
  <sheetFormatPr defaultRowHeight="14.4"/>
  <cols>
    <col min="1" max="1" width="5.5546875" bestFit="1" customWidth="1"/>
    <col min="2" max="2" width="28" customWidth="1"/>
    <col min="3" max="10" width="5.44140625" style="2" customWidth="1"/>
    <col min="11" max="11" width="8.5546875" style="2" customWidth="1"/>
    <col min="12" max="12" width="9.33203125" customWidth="1"/>
    <col min="15" max="16" width="11.44140625" bestFit="1" customWidth="1"/>
  </cols>
  <sheetData>
    <row r="1" spans="1:16" s="12" customFormat="1" ht="57.6" customHeight="1">
      <c r="A1" s="17" t="s">
        <v>2</v>
      </c>
      <c r="B1" s="17" t="s">
        <v>46</v>
      </c>
      <c r="C1" s="18" t="s">
        <v>30</v>
      </c>
      <c r="D1" s="18" t="s">
        <v>31</v>
      </c>
      <c r="E1" s="18" t="s">
        <v>32</v>
      </c>
      <c r="F1" s="18" t="s">
        <v>33</v>
      </c>
      <c r="G1" s="18" t="s">
        <v>34</v>
      </c>
      <c r="H1" s="18" t="s">
        <v>35</v>
      </c>
      <c r="I1" s="18" t="s">
        <v>36</v>
      </c>
      <c r="J1" s="18" t="s">
        <v>37</v>
      </c>
      <c r="K1" s="18" t="s">
        <v>38</v>
      </c>
      <c r="L1" s="17" t="s">
        <v>55</v>
      </c>
    </row>
    <row r="2" spans="1:16" s="21" customFormat="1" ht="28.8">
      <c r="A2" s="23">
        <v>40553</v>
      </c>
      <c r="B2" s="27" t="s">
        <v>54</v>
      </c>
      <c r="C2" s="24">
        <v>7.6</v>
      </c>
      <c r="D2" s="24">
        <v>8.9</v>
      </c>
      <c r="E2" s="24">
        <v>7.5</v>
      </c>
      <c r="F2" s="24">
        <v>7.8</v>
      </c>
      <c r="G2" s="24">
        <v>8.1</v>
      </c>
      <c r="H2" s="24">
        <v>7.2</v>
      </c>
      <c r="I2" s="24">
        <v>6.8</v>
      </c>
      <c r="J2" s="24">
        <v>7.6</v>
      </c>
      <c r="K2" s="40">
        <f>SUM(C2:J2)/8</f>
        <v>7.6875</v>
      </c>
      <c r="L2" s="25">
        <v>7</v>
      </c>
    </row>
    <row r="3" spans="1:16" s="21" customFormat="1" ht="28.8">
      <c r="A3" s="23">
        <v>40584</v>
      </c>
      <c r="B3" s="27" t="s">
        <v>53</v>
      </c>
      <c r="C3" s="24">
        <v>28.1</v>
      </c>
      <c r="D3" s="24">
        <v>23.3</v>
      </c>
      <c r="E3" s="24">
        <v>24.4</v>
      </c>
      <c r="F3" s="24">
        <v>24.9</v>
      </c>
      <c r="G3" s="24">
        <v>27.5</v>
      </c>
      <c r="H3" s="24">
        <v>27</v>
      </c>
      <c r="I3" s="24">
        <v>23.2</v>
      </c>
      <c r="J3" s="24">
        <v>26.2</v>
      </c>
      <c r="K3" s="40">
        <f t="shared" ref="K3:K6" si="0">SUM(C3:J3)/8</f>
        <v>25.574999999999999</v>
      </c>
      <c r="L3" s="25">
        <v>9</v>
      </c>
    </row>
    <row r="4" spans="1:16" s="21" customFormat="1">
      <c r="A4" s="23">
        <v>40612</v>
      </c>
      <c r="B4" s="27" t="s">
        <v>47</v>
      </c>
      <c r="C4" s="24">
        <v>26.7</v>
      </c>
      <c r="D4" s="24">
        <v>21.5</v>
      </c>
      <c r="E4" s="24">
        <v>23.2</v>
      </c>
      <c r="F4" s="24">
        <v>26.2</v>
      </c>
      <c r="G4" s="24">
        <v>21.2</v>
      </c>
      <c r="H4" s="24">
        <v>25.4</v>
      </c>
      <c r="I4" s="24">
        <v>23.7</v>
      </c>
      <c r="J4" s="24">
        <v>24.6</v>
      </c>
      <c r="K4" s="24">
        <f t="shared" si="0"/>
        <v>24.0625</v>
      </c>
      <c r="L4" s="25">
        <v>9</v>
      </c>
    </row>
    <row r="5" spans="1:16" s="21" customFormat="1">
      <c r="A5" s="23">
        <v>40643</v>
      </c>
      <c r="B5" s="27" t="s">
        <v>52</v>
      </c>
      <c r="C5" s="24">
        <v>52.2</v>
      </c>
      <c r="D5" s="24">
        <v>53.2</v>
      </c>
      <c r="E5" s="24">
        <v>49.9</v>
      </c>
      <c r="F5" s="24">
        <v>55.8</v>
      </c>
      <c r="G5" s="24">
        <v>55.7</v>
      </c>
      <c r="H5" s="24">
        <v>54.4</v>
      </c>
      <c r="I5" s="24">
        <v>52.1</v>
      </c>
      <c r="J5" s="24">
        <v>57.6</v>
      </c>
      <c r="K5" s="24">
        <f t="shared" si="0"/>
        <v>53.862500000000004</v>
      </c>
      <c r="L5" s="25">
        <v>9</v>
      </c>
    </row>
    <row r="6" spans="1:16" s="21" customFormat="1" ht="43.2">
      <c r="A6" s="23">
        <v>40673</v>
      </c>
      <c r="B6" s="27" t="s">
        <v>56</v>
      </c>
      <c r="C6" s="24">
        <v>15.6</v>
      </c>
      <c r="D6" s="24">
        <v>18</v>
      </c>
      <c r="E6" s="24">
        <v>11.8</v>
      </c>
      <c r="F6" s="24">
        <v>14.9</v>
      </c>
      <c r="G6" s="24">
        <v>13.3</v>
      </c>
      <c r="H6" s="24">
        <v>16.399999999999999</v>
      </c>
      <c r="I6" s="24">
        <v>15.1</v>
      </c>
      <c r="J6" s="24">
        <v>12.7</v>
      </c>
      <c r="K6" s="24">
        <f t="shared" si="0"/>
        <v>14.725</v>
      </c>
      <c r="L6" s="25">
        <v>8</v>
      </c>
    </row>
    <row r="7" spans="1:16" s="21" customFormat="1" ht="43.2">
      <c r="A7" s="23">
        <v>40704</v>
      </c>
      <c r="B7" s="27" t="s">
        <v>57</v>
      </c>
      <c r="C7" s="24">
        <v>34.799999999999997</v>
      </c>
      <c r="D7" s="24">
        <v>30.6</v>
      </c>
      <c r="E7" s="24">
        <v>33</v>
      </c>
      <c r="F7" s="24">
        <v>36.799999999999997</v>
      </c>
      <c r="G7" s="24">
        <v>31.1</v>
      </c>
      <c r="H7" s="24">
        <v>38.200000000000003</v>
      </c>
      <c r="I7" s="24">
        <v>33.700000000000003</v>
      </c>
      <c r="J7" s="24">
        <v>34.799999999999997</v>
      </c>
      <c r="K7" s="24">
        <f>SUM(C7:J7)/8</f>
        <v>34.125</v>
      </c>
      <c r="L7" s="25">
        <v>8</v>
      </c>
      <c r="P7" s="22">
        <f>(SUM(C6:J6)+SUM(C7:J7)+SUM(C18:J18))/24</f>
        <v>19.837500000000002</v>
      </c>
    </row>
    <row r="8" spans="1:16" s="21" customFormat="1" ht="28.8">
      <c r="A8" s="23">
        <v>40734</v>
      </c>
      <c r="B8" s="27" t="s">
        <v>50</v>
      </c>
      <c r="C8" s="24">
        <v>10.199999999999999</v>
      </c>
      <c r="D8" s="24">
        <v>10.4</v>
      </c>
      <c r="E8" s="24">
        <v>11.1</v>
      </c>
      <c r="F8" s="24">
        <v>9.8000000000000007</v>
      </c>
      <c r="G8" s="24">
        <v>11.6</v>
      </c>
      <c r="H8" s="24">
        <v>10.6</v>
      </c>
      <c r="I8" s="24">
        <v>12.3</v>
      </c>
      <c r="J8" s="24">
        <v>10.4</v>
      </c>
      <c r="K8" s="40">
        <f t="shared" ref="K8:K14" si="1">SUM(C8:J8)/8</f>
        <v>10.8</v>
      </c>
      <c r="L8" s="25">
        <v>9</v>
      </c>
      <c r="P8" s="21">
        <f>P7/7</f>
        <v>2.8339285714285718</v>
      </c>
    </row>
    <row r="9" spans="1:16" s="21" customFormat="1" ht="28.8">
      <c r="A9" s="23">
        <v>40765</v>
      </c>
      <c r="B9" s="27" t="s">
        <v>51</v>
      </c>
      <c r="C9" s="24">
        <v>23.7</v>
      </c>
      <c r="D9" s="24">
        <v>22.6</v>
      </c>
      <c r="E9" s="24">
        <v>21.4</v>
      </c>
      <c r="F9" s="24">
        <v>27.8</v>
      </c>
      <c r="G9" s="24">
        <v>23.1</v>
      </c>
      <c r="H9" s="24">
        <v>22.5</v>
      </c>
      <c r="I9" s="24">
        <v>22.2</v>
      </c>
      <c r="J9" s="24">
        <v>26.9</v>
      </c>
      <c r="K9" s="40">
        <f t="shared" si="1"/>
        <v>23.774999999999999</v>
      </c>
      <c r="L9" s="25">
        <v>8</v>
      </c>
    </row>
    <row r="10" spans="1:16" s="21" customFormat="1" ht="29.4" customHeight="1">
      <c r="A10" s="23">
        <v>40796</v>
      </c>
      <c r="B10" s="27" t="s">
        <v>77</v>
      </c>
      <c r="C10" s="24">
        <v>9.6</v>
      </c>
      <c r="D10" s="24">
        <v>7.6</v>
      </c>
      <c r="E10" s="24">
        <v>6.35</v>
      </c>
      <c r="F10" s="24">
        <v>6</v>
      </c>
      <c r="G10" s="24">
        <v>6.6</v>
      </c>
      <c r="H10" s="24">
        <v>5.9</v>
      </c>
      <c r="I10" s="24">
        <v>8.8000000000000007</v>
      </c>
      <c r="J10" s="24">
        <v>6.65</v>
      </c>
      <c r="K10" s="40">
        <f t="shared" si="1"/>
        <v>7.1874999999999991</v>
      </c>
      <c r="L10" s="25">
        <v>7</v>
      </c>
    </row>
    <row r="11" spans="1:16" s="21" customFormat="1">
      <c r="A11" s="23">
        <v>40826</v>
      </c>
      <c r="B11" s="27" t="s">
        <v>76</v>
      </c>
      <c r="C11" s="24">
        <v>4.55</v>
      </c>
      <c r="D11" s="24">
        <v>4.7</v>
      </c>
      <c r="E11" s="24">
        <v>4.45</v>
      </c>
      <c r="F11" s="24">
        <v>4.9000000000000004</v>
      </c>
      <c r="G11" s="24">
        <v>5.9</v>
      </c>
      <c r="H11" s="24">
        <v>5</v>
      </c>
      <c r="I11" s="24">
        <v>4.75</v>
      </c>
      <c r="J11" s="24">
        <v>4.5999999999999996</v>
      </c>
      <c r="K11" s="40">
        <f t="shared" si="1"/>
        <v>4.8562500000000002</v>
      </c>
      <c r="L11" s="25">
        <v>8</v>
      </c>
    </row>
    <row r="12" spans="1:16" s="21" customFormat="1" ht="28.8">
      <c r="A12" s="23">
        <v>40857</v>
      </c>
      <c r="B12" s="20" t="s">
        <v>65</v>
      </c>
      <c r="C12" s="28">
        <v>8.3000000000000007</v>
      </c>
      <c r="D12" s="28">
        <v>9.1999999999999993</v>
      </c>
      <c r="E12" s="28">
        <v>9.9</v>
      </c>
      <c r="F12" s="28">
        <v>12</v>
      </c>
      <c r="G12" s="28">
        <v>12.4</v>
      </c>
      <c r="H12" s="28">
        <v>12.4</v>
      </c>
      <c r="I12" s="28">
        <v>9.1</v>
      </c>
      <c r="J12" s="28">
        <v>10.1</v>
      </c>
      <c r="K12" s="41">
        <f t="shared" si="1"/>
        <v>10.424999999999999</v>
      </c>
      <c r="L12" s="26">
        <v>7</v>
      </c>
    </row>
    <row r="13" spans="1:16" s="21" customFormat="1" ht="28.8" customHeight="1">
      <c r="A13" s="23">
        <v>40887</v>
      </c>
      <c r="B13" s="45" t="s">
        <v>82</v>
      </c>
      <c r="C13" s="46">
        <v>3.2888888888888892</v>
      </c>
      <c r="D13" s="46">
        <v>3.1611111111111114</v>
      </c>
      <c r="E13" s="46">
        <v>3.0166666666666671</v>
      </c>
      <c r="F13" s="46">
        <v>3.2611111111111111</v>
      </c>
      <c r="G13" s="46">
        <v>2.5472222222222225</v>
      </c>
      <c r="H13" s="46">
        <v>3.0499999999999994</v>
      </c>
      <c r="I13" s="46">
        <v>2.6416666666666671</v>
      </c>
      <c r="J13" s="46">
        <v>2.6388888888888888</v>
      </c>
      <c r="K13" s="41">
        <f t="shared" si="1"/>
        <v>2.9506944444444447</v>
      </c>
      <c r="L13" s="20">
        <v>8</v>
      </c>
    </row>
    <row r="14" spans="1:16" s="21" customFormat="1" ht="28.8">
      <c r="A14" s="47">
        <v>41548</v>
      </c>
      <c r="B14" s="45" t="s">
        <v>83</v>
      </c>
      <c r="C14" s="46">
        <v>4.4111111111111114</v>
      </c>
      <c r="D14" s="46">
        <v>4.0500000000000007</v>
      </c>
      <c r="E14" s="46">
        <v>4.052777777777778</v>
      </c>
      <c r="F14" s="46">
        <v>4.227777777777777</v>
      </c>
      <c r="G14" s="46">
        <v>3.9805555555555561</v>
      </c>
      <c r="H14" s="46">
        <v>4.2666666666666666</v>
      </c>
      <c r="I14" s="46">
        <v>4.0194444444444448</v>
      </c>
      <c r="J14" s="46">
        <v>4.2444444444444445</v>
      </c>
      <c r="K14" s="41">
        <f t="shared" si="1"/>
        <v>4.1565972222222225</v>
      </c>
      <c r="L14" s="20">
        <v>9</v>
      </c>
    </row>
    <row r="18" spans="1:11">
      <c r="A18" s="1">
        <v>40610</v>
      </c>
      <c r="B18" t="s">
        <v>80</v>
      </c>
      <c r="C18" s="2">
        <v>13.1</v>
      </c>
      <c r="D18" s="2">
        <v>11.8</v>
      </c>
      <c r="E18" s="2">
        <v>13</v>
      </c>
      <c r="F18" s="2">
        <v>12.7</v>
      </c>
      <c r="G18" s="2">
        <v>8.5</v>
      </c>
      <c r="H18" s="2">
        <v>9.6999999999999993</v>
      </c>
      <c r="I18" s="2">
        <v>7.8</v>
      </c>
      <c r="J18" s="2">
        <v>8.6999999999999993</v>
      </c>
      <c r="K18" s="2">
        <f t="shared" ref="K18" si="2">(SUM(C18:J18)/8)</f>
        <v>10.6625</v>
      </c>
    </row>
    <row r="20" spans="1:11">
      <c r="A20" s="1">
        <v>40583</v>
      </c>
      <c r="B20" t="s">
        <v>81</v>
      </c>
      <c r="C20" s="2">
        <v>13.3</v>
      </c>
      <c r="D20" s="2">
        <v>12.4</v>
      </c>
      <c r="E20" s="2">
        <v>12.4</v>
      </c>
      <c r="F20" s="2">
        <v>11</v>
      </c>
      <c r="G20" s="2">
        <v>11.3</v>
      </c>
      <c r="H20" s="2">
        <v>12.1</v>
      </c>
      <c r="I20" s="2">
        <v>11.3</v>
      </c>
      <c r="J20" s="2">
        <v>11.5</v>
      </c>
      <c r="K20" s="2">
        <f t="shared" ref="K20" si="3">(SUM(C20:J20)/8)</f>
        <v>11.9125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0"/>
  <sheetViews>
    <sheetView topLeftCell="E1" workbookViewId="0">
      <selection activeCell="T6" sqref="T6"/>
    </sheetView>
  </sheetViews>
  <sheetFormatPr defaultRowHeight="14.4"/>
  <cols>
    <col min="1" max="1" width="9" bestFit="1" customWidth="1"/>
    <col min="2" max="2" width="8" bestFit="1" customWidth="1"/>
    <col min="3" max="3" width="13.33203125" bestFit="1" customWidth="1"/>
    <col min="4" max="4" width="1.109375" customWidth="1"/>
    <col min="5" max="5" width="8" bestFit="1" customWidth="1"/>
    <col min="6" max="6" width="13.33203125" bestFit="1" customWidth="1"/>
    <col min="7" max="7" width="1.109375" customWidth="1"/>
    <col min="8" max="8" width="8" bestFit="1" customWidth="1"/>
    <col min="9" max="9" width="13.33203125" bestFit="1" customWidth="1"/>
    <col min="10" max="10" width="1.109375" customWidth="1"/>
    <col min="11" max="11" width="8" bestFit="1" customWidth="1"/>
    <col min="12" max="12" width="13.33203125" bestFit="1" customWidth="1"/>
    <col min="13" max="13" width="11.21875" bestFit="1" customWidth="1"/>
    <col min="15" max="15" width="14" bestFit="1" customWidth="1"/>
    <col min="16" max="24" width="5.44140625" bestFit="1" customWidth="1"/>
    <col min="25" max="25" width="7" bestFit="1" customWidth="1"/>
  </cols>
  <sheetData>
    <row r="1" spans="1:26">
      <c r="A1" s="31"/>
      <c r="B1" s="31"/>
      <c r="C1" s="31" t="s">
        <v>59</v>
      </c>
      <c r="D1" s="31"/>
      <c r="E1" s="31"/>
      <c r="F1" s="31" t="s">
        <v>59</v>
      </c>
      <c r="G1" s="31"/>
      <c r="H1" s="31"/>
      <c r="I1" s="31" t="s">
        <v>59</v>
      </c>
      <c r="J1" s="31"/>
      <c r="K1" s="31"/>
      <c r="L1" s="31" t="s">
        <v>59</v>
      </c>
    </row>
    <row r="2" spans="1:26">
      <c r="A2" s="32" t="s">
        <v>1</v>
      </c>
      <c r="B2" s="32" t="s">
        <v>63</v>
      </c>
      <c r="C2" s="32" t="s">
        <v>799</v>
      </c>
      <c r="D2" s="91"/>
      <c r="E2" s="32" t="s">
        <v>63</v>
      </c>
      <c r="F2" s="32" t="s">
        <v>800</v>
      </c>
      <c r="G2" s="91"/>
      <c r="H2" s="32" t="s">
        <v>63</v>
      </c>
      <c r="I2" s="32" t="s">
        <v>801</v>
      </c>
      <c r="J2" s="91"/>
      <c r="K2" s="32" t="s">
        <v>63</v>
      </c>
      <c r="L2" s="32" t="s">
        <v>802</v>
      </c>
      <c r="O2" s="19" t="s">
        <v>69</v>
      </c>
      <c r="P2" s="19">
        <v>1</v>
      </c>
      <c r="Q2" s="19">
        <v>2</v>
      </c>
      <c r="R2" s="19">
        <v>3</v>
      </c>
      <c r="S2" s="19">
        <v>4</v>
      </c>
      <c r="T2" s="19">
        <v>5</v>
      </c>
      <c r="U2" s="19">
        <v>6</v>
      </c>
      <c r="V2" s="19">
        <v>7</v>
      </c>
      <c r="W2" s="19">
        <v>8</v>
      </c>
      <c r="X2" s="19">
        <v>9</v>
      </c>
      <c r="Y2" s="19" t="s">
        <v>42</v>
      </c>
    </row>
    <row r="3" spans="1:26">
      <c r="A3" s="32">
        <v>1</v>
      </c>
      <c r="B3" s="32" t="s">
        <v>60</v>
      </c>
      <c r="C3" s="33">
        <v>18.9375</v>
      </c>
      <c r="D3" s="91"/>
      <c r="E3" s="32" t="s">
        <v>60</v>
      </c>
      <c r="F3" s="33">
        <v>18.9375</v>
      </c>
      <c r="G3" s="91"/>
      <c r="H3" s="32" t="s">
        <v>60</v>
      </c>
      <c r="I3" s="33">
        <v>18.9375</v>
      </c>
      <c r="J3" s="91"/>
      <c r="K3" s="32" t="s">
        <v>60</v>
      </c>
      <c r="L3" s="33">
        <v>18.9375</v>
      </c>
      <c r="O3" s="19" t="s">
        <v>799</v>
      </c>
      <c r="P3" s="15">
        <f>C3</f>
        <v>18.9375</v>
      </c>
      <c r="Q3" s="15">
        <f>C4</f>
        <v>23.362499999999997</v>
      </c>
      <c r="R3" s="15">
        <f>C5</f>
        <v>22.787500000000001</v>
      </c>
      <c r="S3" s="15">
        <f>C6</f>
        <v>16.7</v>
      </c>
      <c r="T3" s="15">
        <f>C7</f>
        <v>25.5625</v>
      </c>
      <c r="U3" s="15">
        <f>C8</f>
        <v>16.225000000000001</v>
      </c>
      <c r="V3" s="15">
        <f>SUM(C9:C15)</f>
        <v>19</v>
      </c>
      <c r="W3" s="15">
        <f>SUM(C16:C21)/2</f>
        <v>46.112499999999997</v>
      </c>
      <c r="X3" s="15">
        <f>SUM(C22:C29)/2</f>
        <v>60.32500000000001</v>
      </c>
      <c r="Y3" s="15">
        <f>SUM(P3:X3)</f>
        <v>249.01250000000002</v>
      </c>
      <c r="Z3" s="2"/>
    </row>
    <row r="4" spans="1:26">
      <c r="A4" s="32">
        <v>2</v>
      </c>
      <c r="B4" s="32" t="s">
        <v>60</v>
      </c>
      <c r="C4" s="33">
        <v>23.362499999999997</v>
      </c>
      <c r="D4" s="91"/>
      <c r="E4" s="32" t="s">
        <v>60</v>
      </c>
      <c r="F4" s="33">
        <v>23.362499999999997</v>
      </c>
      <c r="G4" s="91"/>
      <c r="H4" s="32" t="s">
        <v>60</v>
      </c>
      <c r="I4" s="33">
        <v>23.362499999999997</v>
      </c>
      <c r="J4" s="91"/>
      <c r="K4" s="32" t="s">
        <v>60</v>
      </c>
      <c r="L4" s="33">
        <v>23.362499999999997</v>
      </c>
      <c r="O4" s="19" t="s">
        <v>800</v>
      </c>
      <c r="P4" s="15">
        <f>F3</f>
        <v>18.9375</v>
      </c>
      <c r="Q4" s="15">
        <f>F4</f>
        <v>23.362499999999997</v>
      </c>
      <c r="R4" s="15">
        <f>F5</f>
        <v>22.787500000000001</v>
      </c>
      <c r="S4" s="15">
        <f>F6</f>
        <v>16.7</v>
      </c>
      <c r="T4" s="15">
        <f>F7</f>
        <v>25.5625</v>
      </c>
      <c r="U4" s="15">
        <f>F8</f>
        <v>16.225000000000001</v>
      </c>
      <c r="V4" s="15">
        <f>SUM(F9:F15)</f>
        <v>32.762500000000003</v>
      </c>
      <c r="W4" s="15">
        <f>SUM(F16:F21)/2</f>
        <v>21.762500000000003</v>
      </c>
      <c r="X4" s="15">
        <f>SUM(F22:F29)/2</f>
        <v>23.84375</v>
      </c>
      <c r="Y4" s="15">
        <f t="shared" ref="Y4:Y7" si="0">SUM(P4:X4)</f>
        <v>201.94375000000002</v>
      </c>
      <c r="Z4" s="2"/>
    </row>
    <row r="5" spans="1:26">
      <c r="A5" s="32">
        <v>3</v>
      </c>
      <c r="B5" s="32" t="s">
        <v>60</v>
      </c>
      <c r="C5" s="33">
        <v>22.787500000000001</v>
      </c>
      <c r="D5" s="91"/>
      <c r="E5" s="32" t="s">
        <v>60</v>
      </c>
      <c r="F5" s="33">
        <v>22.787500000000001</v>
      </c>
      <c r="G5" s="91"/>
      <c r="H5" s="32" t="s">
        <v>60</v>
      </c>
      <c r="I5" s="33">
        <v>22.787500000000001</v>
      </c>
      <c r="J5" s="91"/>
      <c r="K5" s="32" t="s">
        <v>60</v>
      </c>
      <c r="L5" s="33">
        <v>22.787500000000001</v>
      </c>
      <c r="O5" s="19" t="s">
        <v>801</v>
      </c>
      <c r="P5" s="15">
        <f>I3</f>
        <v>18.9375</v>
      </c>
      <c r="Q5" s="15">
        <f>I4</f>
        <v>23.362499999999997</v>
      </c>
      <c r="R5" s="15">
        <f>I5</f>
        <v>22.787500000000001</v>
      </c>
      <c r="S5" s="15">
        <f>I6</f>
        <v>16.7</v>
      </c>
      <c r="T5" s="15">
        <f>I7</f>
        <v>25.5625</v>
      </c>
      <c r="U5" s="15">
        <f>I8</f>
        <v>16.225000000000001</v>
      </c>
      <c r="V5" s="15">
        <f>SUM(I9:I15)</f>
        <v>43.8</v>
      </c>
      <c r="W5" s="15">
        <f>SUM(I16:I21)/2</f>
        <v>29.381250000000001</v>
      </c>
      <c r="X5" s="15">
        <f>SUM(I22:I29)/2</f>
        <v>50.825000000000003</v>
      </c>
      <c r="Y5" s="15">
        <f t="shared" si="0"/>
        <v>247.58125000000001</v>
      </c>
      <c r="Z5" s="2"/>
    </row>
    <row r="6" spans="1:26">
      <c r="A6" s="32">
        <v>4</v>
      </c>
      <c r="B6" s="32" t="s">
        <v>60</v>
      </c>
      <c r="C6" s="33">
        <v>16.7</v>
      </c>
      <c r="D6" s="91"/>
      <c r="E6" s="32" t="s">
        <v>60</v>
      </c>
      <c r="F6" s="33">
        <v>16.7</v>
      </c>
      <c r="G6" s="91"/>
      <c r="H6" s="32" t="s">
        <v>60</v>
      </c>
      <c r="I6" s="33">
        <v>16.7</v>
      </c>
      <c r="J6" s="91"/>
      <c r="K6" s="32" t="s">
        <v>60</v>
      </c>
      <c r="L6" s="33">
        <v>16.7</v>
      </c>
      <c r="O6" s="19" t="s">
        <v>802</v>
      </c>
      <c r="P6" s="15">
        <f>L3</f>
        <v>18.9375</v>
      </c>
      <c r="Q6" s="15">
        <f>L4</f>
        <v>23.362499999999997</v>
      </c>
      <c r="R6" s="15">
        <f>L5</f>
        <v>22.787500000000001</v>
      </c>
      <c r="S6" s="15">
        <f>L6</f>
        <v>16.7</v>
      </c>
      <c r="T6" s="15">
        <f>L7</f>
        <v>25.5625</v>
      </c>
      <c r="U6" s="15">
        <f>L8</f>
        <v>16.225000000000001</v>
      </c>
      <c r="V6" s="15">
        <f>SUM(L9:L15)</f>
        <v>50.875</v>
      </c>
      <c r="W6" s="15">
        <f>SUM(L16:L21)/2</f>
        <v>45.381250000000001</v>
      </c>
      <c r="X6" s="15">
        <f>SUM(L22:L29)/2</f>
        <v>75.793750000000003</v>
      </c>
      <c r="Y6" s="15">
        <f t="shared" si="0"/>
        <v>295.625</v>
      </c>
      <c r="Z6" s="2"/>
    </row>
    <row r="7" spans="1:26">
      <c r="A7" s="32">
        <v>5</v>
      </c>
      <c r="B7" s="32" t="s">
        <v>60</v>
      </c>
      <c r="C7" s="33">
        <v>25.5625</v>
      </c>
      <c r="D7" s="91"/>
      <c r="E7" s="32" t="s">
        <v>60</v>
      </c>
      <c r="F7" s="33">
        <v>25.5625</v>
      </c>
      <c r="G7" s="91"/>
      <c r="H7" s="32" t="s">
        <v>60</v>
      </c>
      <c r="I7" s="33">
        <v>25.5625</v>
      </c>
      <c r="J7" s="91"/>
      <c r="K7" s="32" t="s">
        <v>60</v>
      </c>
      <c r="L7" s="33">
        <v>25.5625</v>
      </c>
      <c r="M7" s="2" t="s">
        <v>87</v>
      </c>
      <c r="O7" s="19" t="s">
        <v>803</v>
      </c>
      <c r="P7" s="15">
        <f>propocet!L2</f>
        <v>18.9375</v>
      </c>
      <c r="Q7" s="15">
        <f>propocet!L5</f>
        <v>23.362499999999997</v>
      </c>
      <c r="R7" s="15">
        <f>propocet!L9</f>
        <v>22.787500000000001</v>
      </c>
      <c r="S7" s="15">
        <f>propocet!L11</f>
        <v>16.7</v>
      </c>
      <c r="T7" s="15">
        <f>propocet!L12</f>
        <v>25.5625</v>
      </c>
      <c r="U7" s="15">
        <f>propocet!L13</f>
        <v>16.225000000000001</v>
      </c>
      <c r="V7" s="29">
        <f>propocet!L15</f>
        <v>18.387500000000003</v>
      </c>
      <c r="W7" s="29">
        <f>propocet!N18</f>
        <v>16.90625</v>
      </c>
      <c r="X7" s="29">
        <f>propocet!N21</f>
        <v>23.84375</v>
      </c>
      <c r="Y7" s="29">
        <f t="shared" si="0"/>
        <v>182.71250000000003</v>
      </c>
    </row>
    <row r="8" spans="1:26">
      <c r="A8" s="32">
        <v>6</v>
      </c>
      <c r="B8" s="32" t="s">
        <v>60</v>
      </c>
      <c r="C8" s="33">
        <v>16.225000000000001</v>
      </c>
      <c r="D8" s="91"/>
      <c r="E8" s="32" t="s">
        <v>60</v>
      </c>
      <c r="F8" s="33">
        <v>16.225000000000001</v>
      </c>
      <c r="G8" s="91"/>
      <c r="H8" s="32" t="s">
        <v>60</v>
      </c>
      <c r="I8" s="33">
        <v>16.225000000000001</v>
      </c>
      <c r="J8" s="91"/>
      <c r="K8" s="32" t="s">
        <v>60</v>
      </c>
      <c r="L8" s="33">
        <v>16.225000000000001</v>
      </c>
      <c r="M8" s="2"/>
    </row>
    <row r="9" spans="1:26">
      <c r="A9" s="92">
        <v>7</v>
      </c>
      <c r="B9" s="34">
        <v>40609</v>
      </c>
      <c r="C9" s="33">
        <f>VLOOKUP(B9,Uvse,2,0)</f>
        <v>3.2500000000000004</v>
      </c>
      <c r="D9" s="91"/>
      <c r="E9" s="34">
        <v>40550</v>
      </c>
      <c r="F9" s="33">
        <f>VLOOKUP(E9,ukony_vse!A:B,2,0)</f>
        <v>10.325000000000001</v>
      </c>
      <c r="G9" s="91"/>
      <c r="H9" s="34">
        <v>40609</v>
      </c>
      <c r="I9" s="33">
        <f>VLOOKUP(H9,ukony_vse!A:B,2,0)</f>
        <v>3.2500000000000004</v>
      </c>
      <c r="J9" s="91"/>
      <c r="K9" s="34">
        <v>40550</v>
      </c>
      <c r="L9" s="33">
        <f>VLOOKUP(K9,ukony_vse!A:B,2,0)</f>
        <v>10.325000000000001</v>
      </c>
    </row>
    <row r="10" spans="1:26">
      <c r="A10" s="92"/>
      <c r="B10" s="34">
        <v>40581</v>
      </c>
      <c r="C10" s="33">
        <f>VLOOKUP(B10,Uvse,2,0)</f>
        <v>4.8125</v>
      </c>
      <c r="D10" s="91"/>
      <c r="E10" s="34">
        <v>40581</v>
      </c>
      <c r="F10" s="33">
        <f>VLOOKUP(E10,ukony_vse!A:B,2,0)</f>
        <v>4.8125</v>
      </c>
      <c r="G10" s="91"/>
      <c r="H10" s="34">
        <v>40581</v>
      </c>
      <c r="I10" s="33">
        <f>VLOOKUP(H10,ukony_vse!A:B,2,0)</f>
        <v>4.8125</v>
      </c>
      <c r="J10" s="91"/>
      <c r="K10" s="34">
        <v>40581</v>
      </c>
      <c r="L10" s="33">
        <f>VLOOKUP(K10,ukony_vse!A:B,2,0)</f>
        <v>4.8125</v>
      </c>
    </row>
    <row r="11" spans="1:26">
      <c r="A11" s="92"/>
      <c r="B11" s="35" t="s">
        <v>99</v>
      </c>
      <c r="C11" s="33">
        <v>3.2500000000000004</v>
      </c>
      <c r="D11" s="91"/>
      <c r="E11" s="34">
        <v>40609</v>
      </c>
      <c r="F11" s="33">
        <f>VLOOKUP(E11,ukony_vse!A:B,2,0)</f>
        <v>3.2500000000000004</v>
      </c>
      <c r="G11" s="91"/>
      <c r="H11" s="35" t="s">
        <v>99</v>
      </c>
      <c r="I11" s="33">
        <v>3.2500000000000004</v>
      </c>
      <c r="J11" s="91"/>
      <c r="K11" s="34">
        <v>40609</v>
      </c>
      <c r="L11" s="33">
        <f>VLOOKUP(K11,ukony_vse!A:B,2,0)</f>
        <v>3.2500000000000004</v>
      </c>
    </row>
    <row r="12" spans="1:26">
      <c r="A12" s="92"/>
      <c r="B12" s="34">
        <v>40553</v>
      </c>
      <c r="C12" s="33">
        <f>VLOOKUP(B12,Uvse,2,0)</f>
        <v>7.6875</v>
      </c>
      <c r="D12" s="91"/>
      <c r="E12" s="34">
        <v>40796</v>
      </c>
      <c r="F12" s="33">
        <f>VLOOKUP(E12,ukony_vse!A:B,2,0)</f>
        <v>7.1874999999999991</v>
      </c>
      <c r="G12" s="91"/>
      <c r="H12" s="34">
        <v>40553</v>
      </c>
      <c r="I12" s="33">
        <f>VLOOKUP(H12,ukony_vse!A:B,2,0)</f>
        <v>7.6875</v>
      </c>
      <c r="J12" s="91"/>
      <c r="K12" s="34">
        <v>40553</v>
      </c>
      <c r="L12" s="33">
        <f>VLOOKUP(K12,ukony_vse!A:B,2,0)</f>
        <v>7.6875</v>
      </c>
    </row>
    <row r="13" spans="1:26">
      <c r="A13" s="92"/>
      <c r="B13" s="35" t="s">
        <v>43</v>
      </c>
      <c r="C13" s="33" t="s">
        <v>43</v>
      </c>
      <c r="D13" s="91"/>
      <c r="E13" s="35" t="s">
        <v>84</v>
      </c>
      <c r="F13" s="33">
        <v>7.1874999999999991</v>
      </c>
      <c r="G13" s="91"/>
      <c r="H13" s="34">
        <v>40796</v>
      </c>
      <c r="I13" s="33">
        <f>VLOOKUP(H13,ukony_vse!A:B,2,0)</f>
        <v>7.1874999999999991</v>
      </c>
      <c r="J13" s="91"/>
      <c r="K13" s="34">
        <v>40796</v>
      </c>
      <c r="L13" s="33">
        <f>VLOOKUP(K13,ukony_vse!A:B,2,0)</f>
        <v>7.1874999999999991</v>
      </c>
    </row>
    <row r="14" spans="1:26">
      <c r="A14" s="92"/>
      <c r="B14" s="35" t="s">
        <v>43</v>
      </c>
      <c r="C14" s="33" t="s">
        <v>43</v>
      </c>
      <c r="D14" s="91"/>
      <c r="E14" s="35" t="s">
        <v>43</v>
      </c>
      <c r="F14" s="33" t="s">
        <v>43</v>
      </c>
      <c r="G14" s="91"/>
      <c r="H14" s="35" t="s">
        <v>84</v>
      </c>
      <c r="I14" s="33">
        <v>7.1874999999999991</v>
      </c>
      <c r="J14" s="91"/>
      <c r="K14" s="35" t="s">
        <v>84</v>
      </c>
      <c r="L14" s="33">
        <v>7.1874999999999991</v>
      </c>
    </row>
    <row r="15" spans="1:26">
      <c r="A15" s="92"/>
      <c r="B15" s="36" t="s">
        <v>43</v>
      </c>
      <c r="C15" s="33" t="s">
        <v>43</v>
      </c>
      <c r="D15" s="91"/>
      <c r="E15" s="36" t="s">
        <v>43</v>
      </c>
      <c r="F15" s="33" t="s">
        <v>43</v>
      </c>
      <c r="G15" s="91"/>
      <c r="H15" s="34">
        <v>40857</v>
      </c>
      <c r="I15" s="33">
        <f>VLOOKUP(H15,ukony_vse!A:B,2,0)</f>
        <v>10.424999999999999</v>
      </c>
      <c r="J15" s="91"/>
      <c r="K15" s="34">
        <v>40857</v>
      </c>
      <c r="L15" s="33">
        <f>VLOOKUP(K15,ukony_vse!A:B,2,0)</f>
        <v>10.424999999999999</v>
      </c>
    </row>
    <row r="16" spans="1:26">
      <c r="A16" s="93">
        <v>8</v>
      </c>
      <c r="B16" s="34">
        <v>40551</v>
      </c>
      <c r="C16" s="33">
        <f>VLOOKUP(B16,Uvse,2,0)</f>
        <v>11.975</v>
      </c>
      <c r="D16" s="91"/>
      <c r="E16" s="34">
        <v>40551</v>
      </c>
      <c r="F16" s="33">
        <f>VLOOKUP(E16,ukony_vse!A:B,2,0)</f>
        <v>11.975</v>
      </c>
      <c r="G16" s="91"/>
      <c r="H16" s="34">
        <v>40551</v>
      </c>
      <c r="I16" s="33">
        <f>VLOOKUP(H16,ukony_vse!A:B,2,0)</f>
        <v>11.975</v>
      </c>
      <c r="J16" s="91"/>
      <c r="K16" s="34">
        <v>40551</v>
      </c>
      <c r="L16" s="33">
        <f>VLOOKUP(K16,ukony_vse!A:B,2,0)</f>
        <v>11.975</v>
      </c>
    </row>
    <row r="17" spans="1:12">
      <c r="A17" s="94"/>
      <c r="B17" s="34">
        <v>40582</v>
      </c>
      <c r="C17" s="33">
        <f>VLOOKUP(B17,Uvse,2,0)</f>
        <v>11.174999999999999</v>
      </c>
      <c r="D17" s="91"/>
      <c r="E17" s="34">
        <v>40582</v>
      </c>
      <c r="F17" s="33">
        <f>VLOOKUP(E17,ukony_vse!A:B,2,0)</f>
        <v>11.174999999999999</v>
      </c>
      <c r="G17" s="91"/>
      <c r="H17" s="34">
        <v>40582</v>
      </c>
      <c r="I17" s="33">
        <f>VLOOKUP(H17,ukony_vse!A:B,2,0)</f>
        <v>11.174999999999999</v>
      </c>
      <c r="J17" s="91"/>
      <c r="K17" s="34">
        <v>40582</v>
      </c>
      <c r="L17" s="33">
        <f>VLOOKUP(K17,ukony_vse!A:B,2,0)</f>
        <v>11.174999999999999</v>
      </c>
    </row>
    <row r="18" spans="1:12">
      <c r="A18" s="94"/>
      <c r="B18" s="35" t="s">
        <v>61</v>
      </c>
      <c r="C18" s="33">
        <v>11.174999999999999</v>
      </c>
      <c r="D18" s="91"/>
      <c r="E18" s="34">
        <v>40610</v>
      </c>
      <c r="F18" s="33">
        <f>VLOOKUP(E18,ukony_vse!A:B,2,0)</f>
        <v>10.6625</v>
      </c>
      <c r="G18" s="91"/>
      <c r="H18" s="35" t="s">
        <v>61</v>
      </c>
      <c r="I18" s="33">
        <v>11.174999999999999</v>
      </c>
      <c r="J18" s="91"/>
      <c r="K18" s="34">
        <v>40704</v>
      </c>
      <c r="L18" s="33">
        <f>VLOOKUP(K18,ukony_vse!A:B,2,0)</f>
        <v>34.125</v>
      </c>
    </row>
    <row r="19" spans="1:12">
      <c r="A19" s="94"/>
      <c r="B19" s="34">
        <v>40704</v>
      </c>
      <c r="C19" s="33">
        <f>VLOOKUP(B19,Uvse,2,0)</f>
        <v>34.125</v>
      </c>
      <c r="D19" s="91"/>
      <c r="E19" s="34">
        <v>40826</v>
      </c>
      <c r="F19" s="33">
        <f>VLOOKUP(E19,ukony_vse!A:B,2,0)</f>
        <v>4.8562500000000002</v>
      </c>
      <c r="G19" s="91"/>
      <c r="H19" s="34">
        <v>40673</v>
      </c>
      <c r="I19" s="33">
        <f>VLOOKUP(H19,ukony_vse!A:B,2,0)</f>
        <v>14.725</v>
      </c>
      <c r="J19" s="91"/>
      <c r="K19" s="34">
        <v>40765</v>
      </c>
      <c r="L19" s="33">
        <f>VLOOKUP(K19,ukony_vse!A:B,2,0)</f>
        <v>23.774999999999999</v>
      </c>
    </row>
    <row r="20" spans="1:12">
      <c r="A20" s="94"/>
      <c r="B20" s="34">
        <v>40765</v>
      </c>
      <c r="C20" s="33">
        <f>VLOOKUP(B20,Uvse,2,0)</f>
        <v>23.774999999999999</v>
      </c>
      <c r="D20" s="91"/>
      <c r="E20" s="36" t="s">
        <v>85</v>
      </c>
      <c r="F20" s="33">
        <v>4.8562500000000002</v>
      </c>
      <c r="G20" s="91"/>
      <c r="H20" s="34">
        <v>40826</v>
      </c>
      <c r="I20" s="33">
        <f>VLOOKUP(H20,ukony_vse!A:B,2,0)</f>
        <v>4.8562500000000002</v>
      </c>
      <c r="J20" s="91"/>
      <c r="K20" s="34">
        <v>40826</v>
      </c>
      <c r="L20" s="33">
        <f>VLOOKUP(K20,ukony_vse!A:B,2,0)</f>
        <v>4.8562500000000002</v>
      </c>
    </row>
    <row r="21" spans="1:12">
      <c r="A21" s="95"/>
      <c r="B21" s="34" t="s">
        <v>43</v>
      </c>
      <c r="C21" s="33" t="s">
        <v>43</v>
      </c>
      <c r="D21" s="91"/>
      <c r="E21" s="36" t="s">
        <v>43</v>
      </c>
      <c r="F21" s="33" t="s">
        <v>43</v>
      </c>
      <c r="G21" s="91"/>
      <c r="H21" s="35" t="s">
        <v>85</v>
      </c>
      <c r="I21" s="33">
        <v>4.8562500000000002</v>
      </c>
      <c r="J21" s="91"/>
      <c r="K21" s="35" t="s">
        <v>86</v>
      </c>
      <c r="L21" s="33">
        <v>4.8562500000000002</v>
      </c>
    </row>
    <row r="22" spans="1:12">
      <c r="A22" s="92">
        <v>9</v>
      </c>
      <c r="B22" s="34">
        <v>40552</v>
      </c>
      <c r="C22" s="33">
        <f>VLOOKUP(B22,Uvse,2,0)</f>
        <v>6.9499999999999993</v>
      </c>
      <c r="D22" s="91"/>
      <c r="E22" s="34">
        <v>40552</v>
      </c>
      <c r="F22" s="33">
        <f>VLOOKUP(E22,ukony_vse!A:B,2,0)</f>
        <v>6.9499999999999993</v>
      </c>
      <c r="G22" s="91"/>
      <c r="H22" s="34">
        <v>40552</v>
      </c>
      <c r="I22" s="33">
        <f>VLOOKUP(H22,ukony_vse!A:B,2,0)</f>
        <v>6.9499999999999993</v>
      </c>
      <c r="J22" s="91"/>
      <c r="K22" s="34">
        <v>40552</v>
      </c>
      <c r="L22" s="33">
        <f>VLOOKUP(K22,ukony_vse!A:B,2,0)</f>
        <v>6.9499999999999993</v>
      </c>
    </row>
    <row r="23" spans="1:12">
      <c r="A23" s="92"/>
      <c r="B23" s="34">
        <v>40611</v>
      </c>
      <c r="C23" s="33">
        <f>VLOOKUP(B23,Uvse,2,0)</f>
        <v>5.4375</v>
      </c>
      <c r="D23" s="91"/>
      <c r="E23" s="34">
        <v>40583</v>
      </c>
      <c r="F23" s="33">
        <f>VLOOKUP(E23,ukony_vse!A:B,2,0)</f>
        <v>11.9125</v>
      </c>
      <c r="G23" s="91"/>
      <c r="H23" s="34">
        <v>40611</v>
      </c>
      <c r="I23" s="33">
        <f>VLOOKUP(H23,ukony_vse!A:B,2,0)</f>
        <v>5.4375</v>
      </c>
      <c r="J23" s="91"/>
      <c r="K23" s="34">
        <v>40611</v>
      </c>
      <c r="L23" s="33">
        <f>VLOOKUP(K23,ukony_vse!A:B,2,0)</f>
        <v>5.4375</v>
      </c>
    </row>
    <row r="24" spans="1:12">
      <c r="A24" s="92"/>
      <c r="B24" s="36" t="s">
        <v>62</v>
      </c>
      <c r="C24" s="33">
        <v>5.4375</v>
      </c>
      <c r="D24" s="91"/>
      <c r="E24" s="34">
        <v>40611</v>
      </c>
      <c r="F24" s="33">
        <f>VLOOKUP(E24,ukony_vse!A:B,2,0)</f>
        <v>5.4375</v>
      </c>
      <c r="G24" s="91"/>
      <c r="H24" s="36" t="s">
        <v>62</v>
      </c>
      <c r="I24" s="33">
        <v>5.4375</v>
      </c>
      <c r="J24" s="91"/>
      <c r="K24" s="34">
        <v>40642</v>
      </c>
      <c r="L24" s="33">
        <f>VLOOKUP(K24,ukony_vse!A:B,2,0)</f>
        <v>6.7500000000000009</v>
      </c>
    </row>
    <row r="25" spans="1:12">
      <c r="A25" s="92"/>
      <c r="B25" s="34">
        <v>40642</v>
      </c>
      <c r="C25" s="33">
        <f>VLOOKUP(B25,Uvse,2,0)</f>
        <v>6.7500000000000009</v>
      </c>
      <c r="D25" s="91"/>
      <c r="E25" s="34">
        <v>40642</v>
      </c>
      <c r="F25" s="33">
        <f>VLOOKUP(E25,ukony_vse!A:B,2,0)</f>
        <v>6.7500000000000009</v>
      </c>
      <c r="G25" s="91"/>
      <c r="H25" s="34">
        <v>40642</v>
      </c>
      <c r="I25" s="33">
        <f>VLOOKUP(H25,ukony_vse!A:B,2,0)</f>
        <v>6.7500000000000009</v>
      </c>
      <c r="J25" s="91"/>
      <c r="K25" s="34">
        <v>40672</v>
      </c>
      <c r="L25" s="33">
        <f>VLOOKUP(K25,ukony_vse!A:B,2,0)</f>
        <v>16.637500000000003</v>
      </c>
    </row>
    <row r="26" spans="1:12">
      <c r="A26" s="92"/>
      <c r="B26" s="34">
        <v>40672</v>
      </c>
      <c r="C26" s="33">
        <f>VLOOKUP(B26,Uvse,2,0)</f>
        <v>16.637500000000003</v>
      </c>
      <c r="D26" s="91"/>
      <c r="E26" s="34">
        <v>40672</v>
      </c>
      <c r="F26" s="33">
        <f>VLOOKUP(E26,ukony_vse!A:B,2,0)</f>
        <v>16.637500000000003</v>
      </c>
      <c r="G26" s="91"/>
      <c r="H26" s="34">
        <v>40672</v>
      </c>
      <c r="I26" s="33">
        <f>VLOOKUP(H26,ukony_vse!A:B,2,0)</f>
        <v>16.637500000000003</v>
      </c>
      <c r="J26" s="91"/>
      <c r="K26" s="34">
        <v>40643</v>
      </c>
      <c r="L26" s="33">
        <f>VLOOKUP(K26,ukony_vse!A:B,2,0)</f>
        <v>53.862500000000004</v>
      </c>
    </row>
    <row r="27" spans="1:12">
      <c r="A27" s="92"/>
      <c r="B27" s="34">
        <v>40643</v>
      </c>
      <c r="C27" s="33">
        <f>VLOOKUP(B27,Uvse,2,0)</f>
        <v>53.862500000000004</v>
      </c>
      <c r="D27" s="91"/>
      <c r="E27" s="35" t="s">
        <v>43</v>
      </c>
      <c r="F27" s="33" t="s">
        <v>43</v>
      </c>
      <c r="G27" s="91"/>
      <c r="H27" s="34">
        <v>40612</v>
      </c>
      <c r="I27" s="33">
        <f>VLOOKUP(H27,ukony_vse!A:B,2,0)</f>
        <v>24.0625</v>
      </c>
      <c r="J27" s="91"/>
      <c r="K27" s="34">
        <v>40584</v>
      </c>
      <c r="L27" s="33">
        <f>VLOOKUP(K27,ukony_vse!A:B,2,0)</f>
        <v>25.574999999999999</v>
      </c>
    </row>
    <row r="28" spans="1:12">
      <c r="A28" s="92"/>
      <c r="B28" s="34">
        <v>40584</v>
      </c>
      <c r="C28" s="33">
        <f>VLOOKUP(B28,Uvse,2,0)</f>
        <v>25.574999999999999</v>
      </c>
      <c r="D28" s="91"/>
      <c r="E28" s="35" t="s">
        <v>43</v>
      </c>
      <c r="F28" s="33" t="s">
        <v>43</v>
      </c>
      <c r="G28" s="91"/>
      <c r="H28" s="34">
        <v>40584</v>
      </c>
      <c r="I28" s="33">
        <f>VLOOKUP(H28,ukony_vse!A:B,2,0)</f>
        <v>25.574999999999999</v>
      </c>
      <c r="J28" s="91"/>
      <c r="K28" s="34">
        <v>40734</v>
      </c>
      <c r="L28" s="33">
        <f>VLOOKUP(K28,ukony_vse!A:B,2,0)</f>
        <v>10.8</v>
      </c>
    </row>
    <row r="29" spans="1:12">
      <c r="A29" s="92"/>
      <c r="B29" s="35" t="s">
        <v>43</v>
      </c>
      <c r="C29" s="33" t="s">
        <v>43</v>
      </c>
      <c r="D29" s="91"/>
      <c r="E29" s="36" t="s">
        <v>43</v>
      </c>
      <c r="F29" s="36" t="s">
        <v>43</v>
      </c>
      <c r="G29" s="91"/>
      <c r="H29" s="34">
        <v>40734</v>
      </c>
      <c r="I29" s="33">
        <f>VLOOKUP(H29,ukony_vse!A:B,2,0)</f>
        <v>10.8</v>
      </c>
      <c r="J29" s="91"/>
      <c r="K29" s="36" t="s">
        <v>64</v>
      </c>
      <c r="L29" s="33">
        <v>25.574999999999999</v>
      </c>
    </row>
    <row r="30" spans="1:12">
      <c r="A30" s="31" t="s">
        <v>42</v>
      </c>
      <c r="B30" s="37"/>
      <c r="C30" s="38">
        <f>SUM(C3:C29)</f>
        <v>355.45000000000005</v>
      </c>
      <c r="D30" s="31"/>
      <c r="E30" s="31"/>
      <c r="F30" s="39">
        <f>SUM(F3:F29)</f>
        <v>247.54999999999995</v>
      </c>
      <c r="G30" s="31"/>
      <c r="H30" s="31"/>
      <c r="I30" s="39">
        <f>SUM(I3:I29)</f>
        <v>327.78750000000002</v>
      </c>
      <c r="J30" s="31"/>
      <c r="K30" s="31"/>
      <c r="L30" s="39">
        <f>SUM(L3:L29)</f>
        <v>416.8</v>
      </c>
    </row>
  </sheetData>
  <mergeCells count="6">
    <mergeCell ref="J2:J29"/>
    <mergeCell ref="A9:A15"/>
    <mergeCell ref="A22:A29"/>
    <mergeCell ref="D2:D29"/>
    <mergeCell ref="G2:G29"/>
    <mergeCell ref="A16:A21"/>
  </mergeCells>
  <pageMargins left="0.7" right="0.7" top="0.78740157499999996" bottom="0.78740157499999996" header="0.3" footer="0.3"/>
  <pageSetup paperSize="9" orientation="landscape" verticalDpi="300" r:id="rId1"/>
  <ignoredErrors>
    <ignoredError sqref="W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645"/>
  <sheetViews>
    <sheetView tabSelected="1" topLeftCell="B1" workbookViewId="0">
      <selection activeCell="D1" sqref="D1:D1048576"/>
    </sheetView>
  </sheetViews>
  <sheetFormatPr defaultRowHeight="14.4"/>
  <cols>
    <col min="1" max="1" width="5.5546875" bestFit="1" customWidth="1"/>
    <col min="2" max="2" width="14.109375" bestFit="1" customWidth="1"/>
    <col min="3" max="3" width="5.21875" style="68" bestFit="1" customWidth="1"/>
    <col min="4" max="4" width="4.33203125" bestFit="1" customWidth="1"/>
    <col min="5" max="5" width="4.44140625" bestFit="1" customWidth="1"/>
    <col min="6" max="6" width="6.109375" bestFit="1" customWidth="1"/>
    <col min="7" max="7" width="4.6640625" bestFit="1" customWidth="1"/>
    <col min="8" max="8" width="3.5546875" bestFit="1" customWidth="1"/>
    <col min="9" max="9" width="8.44140625" bestFit="1" customWidth="1"/>
    <col min="10" max="10" width="8.33203125" bestFit="1" customWidth="1"/>
    <col min="11" max="11" width="5" bestFit="1" customWidth="1"/>
    <col min="12" max="12" width="10.33203125" style="2" bestFit="1" customWidth="1"/>
    <col min="13" max="13" width="4.88671875" style="2" customWidth="1"/>
    <col min="14" max="14" width="5" customWidth="1"/>
    <col min="15" max="15" width="5.21875" style="2" bestFit="1" customWidth="1"/>
    <col min="16" max="17" width="5.44140625" style="2" bestFit="1" customWidth="1"/>
    <col min="18" max="18" width="5.44140625" style="2" customWidth="1"/>
    <col min="19" max="20" width="7.109375" style="2" bestFit="1" customWidth="1"/>
    <col min="21" max="22" width="5.5546875" style="2" bestFit="1" customWidth="1"/>
    <col min="23" max="23" width="5.44140625" style="2" bestFit="1" customWidth="1"/>
    <col min="24" max="25" width="6" style="2" bestFit="1" customWidth="1"/>
    <col min="26" max="26" width="2.77734375" customWidth="1"/>
    <col min="27" max="27" width="8.6640625" bestFit="1" customWidth="1"/>
    <col min="28" max="28" width="60.109375" bestFit="1" customWidth="1"/>
  </cols>
  <sheetData>
    <row r="1" spans="1:28">
      <c r="A1" t="s">
        <v>119</v>
      </c>
      <c r="B1" t="s">
        <v>59</v>
      </c>
      <c r="C1" s="84" t="s">
        <v>794</v>
      </c>
      <c r="D1" s="49" t="s">
        <v>795</v>
      </c>
      <c r="E1" s="50" t="s">
        <v>70</v>
      </c>
      <c r="F1" s="50" t="s">
        <v>71</v>
      </c>
      <c r="G1" s="50" t="s">
        <v>72</v>
      </c>
      <c r="H1" s="50" t="s">
        <v>73</v>
      </c>
      <c r="I1" s="50" t="s">
        <v>74</v>
      </c>
      <c r="J1" s="50" t="s">
        <v>75</v>
      </c>
      <c r="K1" s="51"/>
      <c r="L1" s="56" t="s">
        <v>796</v>
      </c>
      <c r="M1" s="53"/>
      <c r="N1" s="51" t="s">
        <v>101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  <c r="W1" s="2" t="s">
        <v>96</v>
      </c>
      <c r="X1" s="2" t="s">
        <v>97</v>
      </c>
      <c r="Y1" s="2" t="s">
        <v>98</v>
      </c>
      <c r="AA1" s="17" t="s">
        <v>2</v>
      </c>
      <c r="AB1" s="17" t="s">
        <v>46</v>
      </c>
    </row>
    <row r="2" spans="1:28">
      <c r="B2" t="s">
        <v>149</v>
      </c>
      <c r="E2">
        <v>2</v>
      </c>
      <c r="F2">
        <v>12</v>
      </c>
      <c r="G2">
        <v>2</v>
      </c>
      <c r="H2">
        <v>1</v>
      </c>
      <c r="I2">
        <v>1</v>
      </c>
      <c r="J2">
        <v>1</v>
      </c>
      <c r="L2" s="52">
        <f>SUM(O2:Y2)</f>
        <v>223.56250000000003</v>
      </c>
      <c r="M2" s="52"/>
      <c r="N2">
        <f>IF(E2=2,E2*propocet!$K$17,propocet!$K$15+propocet!$K$17)</f>
        <v>6.5000000000000009</v>
      </c>
      <c r="O2" s="2">
        <f t="shared" ref="O2:O65" si="0">J2*VLOOKUP($AA$2,Uvse,2,0)</f>
        <v>7.6875</v>
      </c>
      <c r="P2" s="2">
        <f t="shared" ref="P2:P65" si="1">J2*VLOOKUP($AA$3,Uvse,2,0)</f>
        <v>25.574999999999999</v>
      </c>
      <c r="Q2" s="2">
        <f>E2*VLOOKUP(popis!$B$23,Uvse,2,0)</f>
        <v>22.349999999999998</v>
      </c>
      <c r="R2" s="2">
        <f>E2*VLOOKUP(popis!$B$28,Uvse,2,0)</f>
        <v>10.875</v>
      </c>
      <c r="S2" s="2">
        <f>IF(F2=12,CO_ukony!$K$7,IF(F2=6,CO_ukony!$K$6,IF(F2=3,propocet!$K$20,F2*VLOOKUP($AA$13,Uvse,2,0))))</f>
        <v>34.125</v>
      </c>
      <c r="T2" s="2">
        <f>IF(F2=12,CO_ukony!$K$5,IF(F2=6,CO_ukony!$K$4,IF(F2=3,propocet!$K$22,F2*VLOOKUP($AA$14,Uvse,2,0))))</f>
        <v>53.862500000000004</v>
      </c>
      <c r="U2" s="2">
        <f t="shared" ref="U2:U65" si="2">G2*VLOOKUP($AA$10,Uvse,2,0)</f>
        <v>14.374999999999998</v>
      </c>
      <c r="V2" s="2">
        <f t="shared" ref="V2:V65" si="3">G2*VLOOKUP($AA$11,Uvse,2,0)</f>
        <v>9.7125000000000004</v>
      </c>
      <c r="W2" s="2">
        <f t="shared" ref="W2:W65" si="4">H2*VLOOKUP($AA$9,Uvse,2,0)</f>
        <v>23.774999999999999</v>
      </c>
      <c r="X2" s="2">
        <f t="shared" ref="X2:X65" si="5">I2*VLOOKUP($AA$12,Uvse,2,0)</f>
        <v>10.424999999999999</v>
      </c>
      <c r="Y2" s="2">
        <f t="shared" ref="Y2:Y65" si="6">I2*VLOOKUP($AA$8,Uvse,2,0)</f>
        <v>10.8</v>
      </c>
      <c r="AA2" s="23">
        <v>40553</v>
      </c>
      <c r="AB2" s="27" t="s">
        <v>54</v>
      </c>
    </row>
    <row r="3" spans="1:28">
      <c r="B3" t="s">
        <v>150</v>
      </c>
      <c r="E3">
        <v>2</v>
      </c>
      <c r="F3">
        <v>6</v>
      </c>
      <c r="G3">
        <v>2</v>
      </c>
      <c r="H3">
        <v>1</v>
      </c>
      <c r="I3">
        <v>1</v>
      </c>
      <c r="J3">
        <v>1</v>
      </c>
      <c r="L3" s="52">
        <f t="shared" ref="L3:L66" si="7">SUM(O3:Y3)</f>
        <v>174.36250000000001</v>
      </c>
      <c r="M3" s="52"/>
      <c r="N3">
        <f>IF(E3=2,E3*propocet!$K$17,propocet!$K$15+propocet!$K$17)</f>
        <v>6.5000000000000009</v>
      </c>
      <c r="O3" s="2">
        <f t="shared" si="0"/>
        <v>7.6875</v>
      </c>
      <c r="P3" s="2">
        <f t="shared" si="1"/>
        <v>25.574999999999999</v>
      </c>
      <c r="Q3" s="2">
        <f>E3*VLOOKUP(popis!$B$23,Uvse,2,0)</f>
        <v>22.349999999999998</v>
      </c>
      <c r="R3" s="2">
        <f>E3*VLOOKUP(popis!$B$28,Uvse,2,0)</f>
        <v>10.875</v>
      </c>
      <c r="S3" s="2">
        <f>IF(F3=12,CO_ukony!$K$7,IF(F3=6,CO_ukony!$K$6,IF(F3=3,propocet!$K$20,F3*VLOOKUP($AA$13,Uvse,2,0))))</f>
        <v>14.725</v>
      </c>
      <c r="T3" s="2">
        <f>IF(F3=12,CO_ukony!$K$5,IF(F3=6,CO_ukony!$K$4,IF(F3=3,propocet!$K$22,F3*VLOOKUP($AA$14,Uvse,2,0))))</f>
        <v>24.0625</v>
      </c>
      <c r="U3" s="2">
        <f t="shared" si="2"/>
        <v>14.374999999999998</v>
      </c>
      <c r="V3" s="2">
        <f t="shared" si="3"/>
        <v>9.7125000000000004</v>
      </c>
      <c r="W3" s="2">
        <f t="shared" si="4"/>
        <v>23.774999999999999</v>
      </c>
      <c r="X3" s="2">
        <f t="shared" si="5"/>
        <v>10.424999999999999</v>
      </c>
      <c r="Y3" s="2">
        <f t="shared" si="6"/>
        <v>10.8</v>
      </c>
      <c r="AA3" s="23">
        <v>40584</v>
      </c>
      <c r="AB3" s="27" t="s">
        <v>53</v>
      </c>
    </row>
    <row r="4" spans="1:28">
      <c r="B4" t="s">
        <v>151</v>
      </c>
      <c r="E4">
        <v>2</v>
      </c>
      <c r="F4">
        <v>12</v>
      </c>
      <c r="G4">
        <v>2</v>
      </c>
      <c r="H4">
        <v>1</v>
      </c>
      <c r="I4">
        <v>1</v>
      </c>
      <c r="J4">
        <v>1</v>
      </c>
      <c r="L4" s="52">
        <f t="shared" si="7"/>
        <v>223.56250000000003</v>
      </c>
      <c r="M4" s="52"/>
      <c r="N4">
        <f>IF(E4=2,E4*propocet!$K$17,propocet!$K$15+propocet!$K$17)</f>
        <v>6.5000000000000009</v>
      </c>
      <c r="O4" s="2">
        <f t="shared" si="0"/>
        <v>7.6875</v>
      </c>
      <c r="P4" s="2">
        <f t="shared" si="1"/>
        <v>25.574999999999999</v>
      </c>
      <c r="Q4" s="2">
        <f>E4*VLOOKUP(popis!$B$23,Uvse,2,0)</f>
        <v>22.349999999999998</v>
      </c>
      <c r="R4" s="2">
        <f>E4*VLOOKUP(popis!$B$28,Uvse,2,0)</f>
        <v>10.875</v>
      </c>
      <c r="S4" s="2">
        <f>IF(F4=12,CO_ukony!$K$7,IF(F4=6,CO_ukony!$K$6,IF(F4=3,propocet!$K$20,F4*VLOOKUP($AA$13,Uvse,2,0))))</f>
        <v>34.125</v>
      </c>
      <c r="T4" s="2">
        <f>IF(F4=12,CO_ukony!$K$5,IF(F4=6,CO_ukony!$K$4,IF(F4=3,propocet!$K$22,F4*VLOOKUP($AA$14,Uvse,2,0))))</f>
        <v>53.862500000000004</v>
      </c>
      <c r="U4" s="2">
        <f t="shared" si="2"/>
        <v>14.374999999999998</v>
      </c>
      <c r="V4" s="2">
        <f t="shared" si="3"/>
        <v>9.7125000000000004</v>
      </c>
      <c r="W4" s="2">
        <f t="shared" si="4"/>
        <v>23.774999999999999</v>
      </c>
      <c r="X4" s="2">
        <f t="shared" si="5"/>
        <v>10.424999999999999</v>
      </c>
      <c r="Y4" s="2">
        <f t="shared" si="6"/>
        <v>10.8</v>
      </c>
      <c r="AA4" s="23">
        <v>40612</v>
      </c>
      <c r="AB4" s="27" t="s">
        <v>47</v>
      </c>
    </row>
    <row r="5" spans="1:28">
      <c r="B5" t="s">
        <v>152</v>
      </c>
      <c r="E5">
        <v>1</v>
      </c>
      <c r="F5">
        <v>1</v>
      </c>
      <c r="G5">
        <v>1</v>
      </c>
      <c r="H5">
        <v>0</v>
      </c>
      <c r="I5">
        <v>1</v>
      </c>
      <c r="J5">
        <v>1</v>
      </c>
      <c r="L5" s="52">
        <f t="shared" si="7"/>
        <v>90.251041666666666</v>
      </c>
      <c r="M5" s="52"/>
      <c r="N5">
        <f>IF(E5=2,E5*propocet!$K$17,propocet!$K$15+propocet!$K$17)</f>
        <v>13.575000000000001</v>
      </c>
      <c r="O5" s="2">
        <f t="shared" si="0"/>
        <v>7.6875</v>
      </c>
      <c r="P5" s="2">
        <f t="shared" si="1"/>
        <v>25.574999999999999</v>
      </c>
      <c r="Q5" s="2">
        <f>E5*VLOOKUP(popis!$B$23,Uvse,2,0)</f>
        <v>11.174999999999999</v>
      </c>
      <c r="R5" s="2">
        <f>E5*VLOOKUP(popis!$B$28,Uvse,2,0)</f>
        <v>5.4375</v>
      </c>
      <c r="S5" s="2">
        <f>IF(F5=12,CO_ukony!$K$7,IF(F5=6,CO_ukony!$K$6,IF(F5=3,propocet!$K$20,F5*VLOOKUP($AA$13,Uvse,2,0))))</f>
        <v>2.9506944444444447</v>
      </c>
      <c r="T5" s="2">
        <f>IF(F5=12,CO_ukony!$K$5,IF(F5=6,CO_ukony!$K$4,IF(F5=3,propocet!$K$22,F5*VLOOKUP($AA$14,Uvse,2,0))))</f>
        <v>4.1565972222222225</v>
      </c>
      <c r="U5" s="2">
        <f t="shared" si="2"/>
        <v>7.1874999999999991</v>
      </c>
      <c r="V5" s="2">
        <f t="shared" si="3"/>
        <v>4.8562500000000002</v>
      </c>
      <c r="W5" s="2">
        <f t="shared" si="4"/>
        <v>0</v>
      </c>
      <c r="X5" s="2">
        <f t="shared" si="5"/>
        <v>10.424999999999999</v>
      </c>
      <c r="Y5" s="2">
        <f t="shared" si="6"/>
        <v>10.8</v>
      </c>
      <c r="AA5" s="23">
        <v>40643</v>
      </c>
      <c r="AB5" s="27" t="s">
        <v>52</v>
      </c>
    </row>
    <row r="6" spans="1:28">
      <c r="B6" t="s">
        <v>153</v>
      </c>
      <c r="E6">
        <v>2</v>
      </c>
      <c r="F6">
        <v>6</v>
      </c>
      <c r="G6">
        <v>1</v>
      </c>
      <c r="H6">
        <v>0</v>
      </c>
      <c r="I6">
        <v>1</v>
      </c>
      <c r="J6">
        <v>1</v>
      </c>
      <c r="L6" s="52">
        <f t="shared" si="7"/>
        <v>138.54374999999999</v>
      </c>
      <c r="M6" s="52"/>
      <c r="N6">
        <f>IF(E6=2,E6*propocet!$K$17,propocet!$K$15+propocet!$K$17)</f>
        <v>6.5000000000000009</v>
      </c>
      <c r="O6" s="2">
        <f t="shared" si="0"/>
        <v>7.6875</v>
      </c>
      <c r="P6" s="2">
        <f t="shared" si="1"/>
        <v>25.574999999999999</v>
      </c>
      <c r="Q6" s="2">
        <f>E6*VLOOKUP(popis!$B$23,Uvse,2,0)</f>
        <v>22.349999999999998</v>
      </c>
      <c r="R6" s="2">
        <f>E6*VLOOKUP(popis!$B$28,Uvse,2,0)</f>
        <v>10.875</v>
      </c>
      <c r="S6" s="2">
        <f>IF(F6=12,CO_ukony!$K$7,IF(F6=6,CO_ukony!$K$6,IF(F6=3,propocet!$K$20,F6*VLOOKUP($AA$13,Uvse,2,0))))</f>
        <v>14.725</v>
      </c>
      <c r="T6" s="2">
        <f>IF(F6=12,CO_ukony!$K$5,IF(F6=6,CO_ukony!$K$4,IF(F6=3,propocet!$K$22,F6*VLOOKUP($AA$14,Uvse,2,0))))</f>
        <v>24.0625</v>
      </c>
      <c r="U6" s="2">
        <f t="shared" si="2"/>
        <v>7.1874999999999991</v>
      </c>
      <c r="V6" s="2">
        <f t="shared" si="3"/>
        <v>4.8562500000000002</v>
      </c>
      <c r="W6" s="2">
        <f t="shared" si="4"/>
        <v>0</v>
      </c>
      <c r="X6" s="2">
        <f t="shared" si="5"/>
        <v>10.424999999999999</v>
      </c>
      <c r="Y6" s="2">
        <f t="shared" si="6"/>
        <v>10.8</v>
      </c>
      <c r="AA6" s="23">
        <v>40673</v>
      </c>
      <c r="AB6" s="27" t="s">
        <v>56</v>
      </c>
    </row>
    <row r="7" spans="1:28">
      <c r="B7" t="s">
        <v>154</v>
      </c>
      <c r="E7">
        <v>2</v>
      </c>
      <c r="F7">
        <v>6</v>
      </c>
      <c r="G7">
        <v>2</v>
      </c>
      <c r="H7">
        <v>0</v>
      </c>
      <c r="I7">
        <v>1</v>
      </c>
      <c r="J7">
        <v>1</v>
      </c>
      <c r="L7" s="52">
        <f t="shared" si="7"/>
        <v>150.58750000000001</v>
      </c>
      <c r="M7" s="52"/>
      <c r="N7">
        <f>IF(E7=2,E7*propocet!$K$17,propocet!$K$15+propocet!$K$17)</f>
        <v>6.5000000000000009</v>
      </c>
      <c r="O7" s="2">
        <f t="shared" si="0"/>
        <v>7.6875</v>
      </c>
      <c r="P7" s="2">
        <f t="shared" si="1"/>
        <v>25.574999999999999</v>
      </c>
      <c r="Q7" s="2">
        <f>E7*VLOOKUP(popis!$B$23,Uvse,2,0)</f>
        <v>22.349999999999998</v>
      </c>
      <c r="R7" s="2">
        <f>E7*VLOOKUP(popis!$B$28,Uvse,2,0)</f>
        <v>10.875</v>
      </c>
      <c r="S7" s="2">
        <f>IF(F7=12,CO_ukony!$K$7,IF(F7=6,CO_ukony!$K$6,IF(F7=3,propocet!$K$20,F7*VLOOKUP($AA$13,Uvse,2,0))))</f>
        <v>14.725</v>
      </c>
      <c r="T7" s="2">
        <f>IF(F7=12,CO_ukony!$K$5,IF(F7=6,CO_ukony!$K$4,IF(F7=3,propocet!$K$22,F7*VLOOKUP($AA$14,Uvse,2,0))))</f>
        <v>24.0625</v>
      </c>
      <c r="U7" s="2">
        <f t="shared" si="2"/>
        <v>14.374999999999998</v>
      </c>
      <c r="V7" s="2">
        <f t="shared" si="3"/>
        <v>9.7125000000000004</v>
      </c>
      <c r="W7" s="2">
        <f t="shared" si="4"/>
        <v>0</v>
      </c>
      <c r="X7" s="2">
        <f t="shared" si="5"/>
        <v>10.424999999999999</v>
      </c>
      <c r="Y7" s="2">
        <f t="shared" si="6"/>
        <v>10.8</v>
      </c>
      <c r="AA7" s="23">
        <v>40704</v>
      </c>
      <c r="AB7" s="27" t="s">
        <v>57</v>
      </c>
    </row>
    <row r="8" spans="1:28">
      <c r="B8" t="s">
        <v>155</v>
      </c>
      <c r="E8">
        <v>2</v>
      </c>
      <c r="F8">
        <v>12</v>
      </c>
      <c r="G8">
        <v>2</v>
      </c>
      <c r="H8">
        <v>0</v>
      </c>
      <c r="I8">
        <v>1</v>
      </c>
      <c r="J8">
        <v>1</v>
      </c>
      <c r="L8" s="52">
        <f t="shared" si="7"/>
        <v>199.78750000000002</v>
      </c>
      <c r="M8" s="52"/>
      <c r="N8">
        <f>IF(E8=2,E8*propocet!$K$17,propocet!$K$15+propocet!$K$17)</f>
        <v>6.5000000000000009</v>
      </c>
      <c r="O8" s="2">
        <f t="shared" si="0"/>
        <v>7.6875</v>
      </c>
      <c r="P8" s="2">
        <f t="shared" si="1"/>
        <v>25.574999999999999</v>
      </c>
      <c r="Q8" s="2">
        <f>E8*VLOOKUP(popis!$B$23,Uvse,2,0)</f>
        <v>22.349999999999998</v>
      </c>
      <c r="R8" s="2">
        <f>E8*VLOOKUP(popis!$B$28,Uvse,2,0)</f>
        <v>10.875</v>
      </c>
      <c r="S8" s="2">
        <f>IF(F8=12,CO_ukony!$K$7,IF(F8=6,CO_ukony!$K$6,IF(F8=3,propocet!$K$20,F8*VLOOKUP($AA$13,Uvse,2,0))))</f>
        <v>34.125</v>
      </c>
      <c r="T8" s="2">
        <f>IF(F8=12,CO_ukony!$K$5,IF(F8=6,CO_ukony!$K$4,IF(F8=3,propocet!$K$22,F8*VLOOKUP($AA$14,Uvse,2,0))))</f>
        <v>53.862500000000004</v>
      </c>
      <c r="U8" s="2">
        <f t="shared" si="2"/>
        <v>14.374999999999998</v>
      </c>
      <c r="V8" s="2">
        <f t="shared" si="3"/>
        <v>9.7125000000000004</v>
      </c>
      <c r="W8" s="2">
        <f t="shared" si="4"/>
        <v>0</v>
      </c>
      <c r="X8" s="2">
        <f t="shared" si="5"/>
        <v>10.424999999999999</v>
      </c>
      <c r="Y8" s="2">
        <f t="shared" si="6"/>
        <v>10.8</v>
      </c>
      <c r="AA8" s="23">
        <v>40734</v>
      </c>
      <c r="AB8" s="27" t="s">
        <v>50</v>
      </c>
    </row>
    <row r="9" spans="1:28">
      <c r="B9" t="s">
        <v>156</v>
      </c>
      <c r="E9">
        <v>2</v>
      </c>
      <c r="F9">
        <v>6</v>
      </c>
      <c r="G9">
        <v>2</v>
      </c>
      <c r="H9">
        <v>0</v>
      </c>
      <c r="I9">
        <v>1</v>
      </c>
      <c r="J9">
        <v>1</v>
      </c>
      <c r="L9" s="52">
        <f t="shared" si="7"/>
        <v>150.58750000000001</v>
      </c>
      <c r="M9" s="52"/>
      <c r="N9">
        <f>IF(E9=2,E9*propocet!$K$17,propocet!$K$15+propocet!$K$17)</f>
        <v>6.5000000000000009</v>
      </c>
      <c r="O9" s="2">
        <f t="shared" si="0"/>
        <v>7.6875</v>
      </c>
      <c r="P9" s="2">
        <f t="shared" si="1"/>
        <v>25.574999999999999</v>
      </c>
      <c r="Q9" s="2">
        <f>E9*VLOOKUP(popis!$B$23,Uvse,2,0)</f>
        <v>22.349999999999998</v>
      </c>
      <c r="R9" s="2">
        <f>E9*VLOOKUP(popis!$B$28,Uvse,2,0)</f>
        <v>10.875</v>
      </c>
      <c r="S9" s="2">
        <f>IF(F9=12,CO_ukony!$K$7,IF(F9=6,CO_ukony!$K$6,IF(F9=3,propocet!$K$20,F9*VLOOKUP($AA$13,Uvse,2,0))))</f>
        <v>14.725</v>
      </c>
      <c r="T9" s="2">
        <f>IF(F9=12,CO_ukony!$K$5,IF(F9=6,CO_ukony!$K$4,IF(F9=3,propocet!$K$22,F9*VLOOKUP($AA$14,Uvse,2,0))))</f>
        <v>24.0625</v>
      </c>
      <c r="U9" s="2">
        <f t="shared" si="2"/>
        <v>14.374999999999998</v>
      </c>
      <c r="V9" s="2">
        <f t="shared" si="3"/>
        <v>9.7125000000000004</v>
      </c>
      <c r="W9" s="2">
        <f t="shared" si="4"/>
        <v>0</v>
      </c>
      <c r="X9" s="2">
        <f t="shared" si="5"/>
        <v>10.424999999999999</v>
      </c>
      <c r="Y9" s="2">
        <f t="shared" si="6"/>
        <v>10.8</v>
      </c>
      <c r="AA9" s="23">
        <v>40765</v>
      </c>
      <c r="AB9" s="27" t="s">
        <v>51</v>
      </c>
    </row>
    <row r="10" spans="1:28">
      <c r="B10" t="s">
        <v>157</v>
      </c>
      <c r="E10">
        <v>2</v>
      </c>
      <c r="F10">
        <v>6</v>
      </c>
      <c r="G10">
        <v>2</v>
      </c>
      <c r="H10">
        <v>0</v>
      </c>
      <c r="I10">
        <v>1</v>
      </c>
      <c r="J10">
        <v>1</v>
      </c>
      <c r="L10" s="52">
        <f t="shared" si="7"/>
        <v>150.58750000000001</v>
      </c>
      <c r="M10" s="52"/>
      <c r="N10">
        <f>IF(E10=2,E10*propocet!$K$17,propocet!$K$15+propocet!$K$17)</f>
        <v>6.5000000000000009</v>
      </c>
      <c r="O10" s="2">
        <f t="shared" si="0"/>
        <v>7.6875</v>
      </c>
      <c r="P10" s="2">
        <f t="shared" si="1"/>
        <v>25.574999999999999</v>
      </c>
      <c r="Q10" s="2">
        <f>E10*VLOOKUP(popis!$B$23,Uvse,2,0)</f>
        <v>22.349999999999998</v>
      </c>
      <c r="R10" s="2">
        <f>E10*VLOOKUP(popis!$B$28,Uvse,2,0)</f>
        <v>10.875</v>
      </c>
      <c r="S10" s="2">
        <f>IF(F10=12,CO_ukony!$K$7,IF(F10=6,CO_ukony!$K$6,IF(F10=3,propocet!$K$20,F10*VLOOKUP($AA$13,Uvse,2,0))))</f>
        <v>14.725</v>
      </c>
      <c r="T10" s="2">
        <f>IF(F10=12,CO_ukony!$K$5,IF(F10=6,CO_ukony!$K$4,IF(F10=3,propocet!$K$22,F10*VLOOKUP($AA$14,Uvse,2,0))))</f>
        <v>24.0625</v>
      </c>
      <c r="U10" s="2">
        <f t="shared" si="2"/>
        <v>14.374999999999998</v>
      </c>
      <c r="V10" s="2">
        <f t="shared" si="3"/>
        <v>9.7125000000000004</v>
      </c>
      <c r="W10" s="2">
        <f t="shared" si="4"/>
        <v>0</v>
      </c>
      <c r="X10" s="2">
        <f t="shared" si="5"/>
        <v>10.424999999999999</v>
      </c>
      <c r="Y10" s="2">
        <f t="shared" si="6"/>
        <v>10.8</v>
      </c>
      <c r="AA10" s="23">
        <v>40796</v>
      </c>
      <c r="AB10" s="27" t="s">
        <v>77</v>
      </c>
    </row>
    <row r="11" spans="1:28">
      <c r="B11" t="s">
        <v>158</v>
      </c>
      <c r="E11">
        <v>2</v>
      </c>
      <c r="F11">
        <v>12</v>
      </c>
      <c r="G11">
        <v>2</v>
      </c>
      <c r="H11">
        <v>0</v>
      </c>
      <c r="I11">
        <v>1</v>
      </c>
      <c r="J11">
        <v>1</v>
      </c>
      <c r="L11" s="52">
        <f t="shared" si="7"/>
        <v>199.78750000000002</v>
      </c>
      <c r="M11" s="52"/>
      <c r="N11">
        <f>IF(E11=2,E11*propocet!$K$17,propocet!$K$15+propocet!$K$17)</f>
        <v>6.5000000000000009</v>
      </c>
      <c r="O11" s="2">
        <f t="shared" si="0"/>
        <v>7.6875</v>
      </c>
      <c r="P11" s="2">
        <f t="shared" si="1"/>
        <v>25.574999999999999</v>
      </c>
      <c r="Q11" s="2">
        <f>E11*VLOOKUP(popis!$B$23,Uvse,2,0)</f>
        <v>22.349999999999998</v>
      </c>
      <c r="R11" s="2">
        <f>E11*VLOOKUP(popis!$B$28,Uvse,2,0)</f>
        <v>10.875</v>
      </c>
      <c r="S11" s="2">
        <f>IF(F11=12,CO_ukony!$K$7,IF(F11=6,CO_ukony!$K$6,IF(F11=3,propocet!$K$20,F11*VLOOKUP($AA$13,Uvse,2,0))))</f>
        <v>34.125</v>
      </c>
      <c r="T11" s="2">
        <f>IF(F11=12,CO_ukony!$K$5,IF(F11=6,CO_ukony!$K$4,IF(F11=3,propocet!$K$22,F11*VLOOKUP($AA$14,Uvse,2,0))))</f>
        <v>53.862500000000004</v>
      </c>
      <c r="U11" s="2">
        <f t="shared" si="2"/>
        <v>14.374999999999998</v>
      </c>
      <c r="V11" s="2">
        <f t="shared" si="3"/>
        <v>9.7125000000000004</v>
      </c>
      <c r="W11" s="2">
        <f t="shared" si="4"/>
        <v>0</v>
      </c>
      <c r="X11" s="2">
        <f t="shared" si="5"/>
        <v>10.424999999999999</v>
      </c>
      <c r="Y11" s="2">
        <f t="shared" si="6"/>
        <v>10.8</v>
      </c>
      <c r="AA11" s="23">
        <v>40826</v>
      </c>
      <c r="AB11" s="27" t="s">
        <v>76</v>
      </c>
    </row>
    <row r="12" spans="1:28">
      <c r="B12" t="s">
        <v>159</v>
      </c>
      <c r="E12">
        <v>2</v>
      </c>
      <c r="F12">
        <v>6</v>
      </c>
      <c r="G12">
        <v>2</v>
      </c>
      <c r="H12">
        <v>0</v>
      </c>
      <c r="I12">
        <v>1</v>
      </c>
      <c r="J12">
        <v>1</v>
      </c>
      <c r="L12" s="52">
        <f t="shared" si="7"/>
        <v>150.58750000000001</v>
      </c>
      <c r="M12" s="52"/>
      <c r="N12">
        <f>IF(E12=2,E12*propocet!$K$17,propocet!$K$15+propocet!$K$17)</f>
        <v>6.5000000000000009</v>
      </c>
      <c r="O12" s="2">
        <f t="shared" si="0"/>
        <v>7.6875</v>
      </c>
      <c r="P12" s="2">
        <f t="shared" si="1"/>
        <v>25.574999999999999</v>
      </c>
      <c r="Q12" s="2">
        <f>E12*VLOOKUP(popis!$B$23,Uvse,2,0)</f>
        <v>22.349999999999998</v>
      </c>
      <c r="R12" s="2">
        <f>E12*VLOOKUP(popis!$B$28,Uvse,2,0)</f>
        <v>10.875</v>
      </c>
      <c r="S12" s="2">
        <f>IF(F12=12,CO_ukony!$K$7,IF(F12=6,CO_ukony!$K$6,IF(F12=3,propocet!$K$20,F12*VLOOKUP($AA$13,Uvse,2,0))))</f>
        <v>14.725</v>
      </c>
      <c r="T12" s="2">
        <f>IF(F12=12,CO_ukony!$K$5,IF(F12=6,CO_ukony!$K$4,IF(F12=3,propocet!$K$22,F12*VLOOKUP($AA$14,Uvse,2,0))))</f>
        <v>24.0625</v>
      </c>
      <c r="U12" s="2">
        <f t="shared" si="2"/>
        <v>14.374999999999998</v>
      </c>
      <c r="V12" s="2">
        <f t="shared" si="3"/>
        <v>9.7125000000000004</v>
      </c>
      <c r="W12" s="2">
        <f t="shared" si="4"/>
        <v>0</v>
      </c>
      <c r="X12" s="2">
        <f t="shared" si="5"/>
        <v>10.424999999999999</v>
      </c>
      <c r="Y12" s="2">
        <f t="shared" si="6"/>
        <v>10.8</v>
      </c>
      <c r="AA12" s="23">
        <v>40857</v>
      </c>
      <c r="AB12" s="20" t="s">
        <v>65</v>
      </c>
    </row>
    <row r="13" spans="1:28">
      <c r="B13" t="s">
        <v>160</v>
      </c>
      <c r="E13">
        <v>2</v>
      </c>
      <c r="F13">
        <v>6</v>
      </c>
      <c r="G13">
        <v>2</v>
      </c>
      <c r="H13">
        <v>0</v>
      </c>
      <c r="I13">
        <v>1</v>
      </c>
      <c r="J13">
        <v>1</v>
      </c>
      <c r="L13" s="52">
        <f t="shared" si="7"/>
        <v>150.58750000000001</v>
      </c>
      <c r="M13" s="52"/>
      <c r="N13">
        <f>IF(E13=2,E13*propocet!$K$17,propocet!$K$15+propocet!$K$17)</f>
        <v>6.5000000000000009</v>
      </c>
      <c r="O13" s="2">
        <f t="shared" si="0"/>
        <v>7.6875</v>
      </c>
      <c r="P13" s="2">
        <f t="shared" si="1"/>
        <v>25.574999999999999</v>
      </c>
      <c r="Q13" s="2">
        <f>E13*VLOOKUP(popis!$B$23,Uvse,2,0)</f>
        <v>22.349999999999998</v>
      </c>
      <c r="R13" s="2">
        <f>E13*VLOOKUP(popis!$B$28,Uvse,2,0)</f>
        <v>10.875</v>
      </c>
      <c r="S13" s="2">
        <f>IF(F13=12,CO_ukony!$K$7,IF(F13=6,CO_ukony!$K$6,IF(F13=3,propocet!$K$20,F13*VLOOKUP($AA$13,Uvse,2,0))))</f>
        <v>14.725</v>
      </c>
      <c r="T13" s="2">
        <f>IF(F13=12,CO_ukony!$K$5,IF(F13=6,CO_ukony!$K$4,IF(F13=3,propocet!$K$22,F13*VLOOKUP($AA$14,Uvse,2,0))))</f>
        <v>24.0625</v>
      </c>
      <c r="U13" s="2">
        <f t="shared" si="2"/>
        <v>14.374999999999998</v>
      </c>
      <c r="V13" s="2">
        <f t="shared" si="3"/>
        <v>9.7125000000000004</v>
      </c>
      <c r="W13" s="2">
        <f t="shared" si="4"/>
        <v>0</v>
      </c>
      <c r="X13" s="2">
        <f t="shared" si="5"/>
        <v>10.424999999999999</v>
      </c>
      <c r="Y13" s="2">
        <f t="shared" si="6"/>
        <v>10.8</v>
      </c>
      <c r="AA13" s="23">
        <v>40887</v>
      </c>
      <c r="AB13" s="45" t="s">
        <v>82</v>
      </c>
    </row>
    <row r="14" spans="1:28">
      <c r="B14" t="s">
        <v>161</v>
      </c>
      <c r="E14">
        <v>2</v>
      </c>
      <c r="F14">
        <v>6</v>
      </c>
      <c r="G14">
        <v>2</v>
      </c>
      <c r="H14">
        <v>0</v>
      </c>
      <c r="I14">
        <v>1</v>
      </c>
      <c r="J14">
        <v>1</v>
      </c>
      <c r="L14" s="52">
        <f t="shared" si="7"/>
        <v>150.58750000000001</v>
      </c>
      <c r="M14" s="52"/>
      <c r="N14">
        <f>IF(E14=2,E14*propocet!$K$17,propocet!$K$15+propocet!$K$17)</f>
        <v>6.5000000000000009</v>
      </c>
      <c r="O14" s="2">
        <f t="shared" si="0"/>
        <v>7.6875</v>
      </c>
      <c r="P14" s="2">
        <f t="shared" si="1"/>
        <v>25.574999999999999</v>
      </c>
      <c r="Q14" s="2">
        <f>E14*VLOOKUP(popis!$B$23,Uvse,2,0)</f>
        <v>22.349999999999998</v>
      </c>
      <c r="R14" s="2">
        <f>E14*VLOOKUP(popis!$B$28,Uvse,2,0)</f>
        <v>10.875</v>
      </c>
      <c r="S14" s="2">
        <f>IF(F14=12,CO_ukony!$K$7,IF(F14=6,CO_ukony!$K$6,IF(F14=3,propocet!$K$20,F14*VLOOKUP($AA$13,Uvse,2,0))))</f>
        <v>14.725</v>
      </c>
      <c r="T14" s="2">
        <f>IF(F14=12,CO_ukony!$K$5,IF(F14=6,CO_ukony!$K$4,IF(F14=3,propocet!$K$22,F14*VLOOKUP($AA$14,Uvse,2,0))))</f>
        <v>24.0625</v>
      </c>
      <c r="U14" s="2">
        <f t="shared" si="2"/>
        <v>14.374999999999998</v>
      </c>
      <c r="V14" s="2">
        <f t="shared" si="3"/>
        <v>9.7125000000000004</v>
      </c>
      <c r="W14" s="2">
        <f t="shared" si="4"/>
        <v>0</v>
      </c>
      <c r="X14" s="2">
        <f t="shared" si="5"/>
        <v>10.424999999999999</v>
      </c>
      <c r="Y14" s="2">
        <f t="shared" si="6"/>
        <v>10.8</v>
      </c>
      <c r="AA14" s="47">
        <v>41548</v>
      </c>
      <c r="AB14" s="45" t="s">
        <v>83</v>
      </c>
    </row>
    <row r="15" spans="1:28">
      <c r="B15" t="s">
        <v>162</v>
      </c>
      <c r="E15">
        <v>2</v>
      </c>
      <c r="F15">
        <v>2</v>
      </c>
      <c r="G15">
        <v>2</v>
      </c>
      <c r="H15">
        <v>0</v>
      </c>
      <c r="I15">
        <v>1</v>
      </c>
      <c r="J15">
        <v>1</v>
      </c>
      <c r="L15" s="52">
        <f t="shared" si="7"/>
        <v>126.01458333333333</v>
      </c>
      <c r="M15" s="52"/>
      <c r="N15">
        <f>IF(E15=2,E15*propocet!$K$17,propocet!$K$15+propocet!$K$17)</f>
        <v>6.5000000000000009</v>
      </c>
      <c r="O15" s="2">
        <f t="shared" si="0"/>
        <v>7.6875</v>
      </c>
      <c r="P15" s="2">
        <f t="shared" si="1"/>
        <v>25.574999999999999</v>
      </c>
      <c r="Q15" s="2">
        <f>E15*VLOOKUP(popis!$B$23,Uvse,2,0)</f>
        <v>22.349999999999998</v>
      </c>
      <c r="R15" s="2">
        <f>E15*VLOOKUP(popis!$B$28,Uvse,2,0)</f>
        <v>10.875</v>
      </c>
      <c r="S15" s="2">
        <f>IF(F15=12,CO_ukony!$K$7,IF(F15=6,CO_ukony!$K$6,IF(F15=3,propocet!$K$20,F15*VLOOKUP($AA$13,Uvse,2,0))))</f>
        <v>5.9013888888888895</v>
      </c>
      <c r="T15" s="2">
        <f>IF(F15=12,CO_ukony!$K$5,IF(F15=6,CO_ukony!$K$4,IF(F15=3,propocet!$K$22,F15*VLOOKUP($AA$14,Uvse,2,0))))</f>
        <v>8.313194444444445</v>
      </c>
      <c r="U15" s="2">
        <f t="shared" si="2"/>
        <v>14.374999999999998</v>
      </c>
      <c r="V15" s="2">
        <f t="shared" si="3"/>
        <v>9.7125000000000004</v>
      </c>
      <c r="W15" s="2">
        <f t="shared" si="4"/>
        <v>0</v>
      </c>
      <c r="X15" s="2">
        <f t="shared" si="5"/>
        <v>10.424999999999999</v>
      </c>
      <c r="Y15" s="2">
        <f t="shared" si="6"/>
        <v>10.8</v>
      </c>
    </row>
    <row r="16" spans="1:28">
      <c r="B16" t="s">
        <v>163</v>
      </c>
      <c r="E16">
        <v>1</v>
      </c>
      <c r="F16">
        <v>1</v>
      </c>
      <c r="G16">
        <v>2</v>
      </c>
      <c r="H16">
        <v>0</v>
      </c>
      <c r="I16">
        <v>1</v>
      </c>
      <c r="J16">
        <v>1</v>
      </c>
      <c r="L16" s="52">
        <f t="shared" si="7"/>
        <v>102.29479166666667</v>
      </c>
      <c r="M16" s="52"/>
      <c r="N16">
        <f>IF(E16=2,E16*propocet!$K$17,propocet!$K$15+propocet!$K$17)</f>
        <v>13.575000000000001</v>
      </c>
      <c r="O16" s="2">
        <f t="shared" si="0"/>
        <v>7.6875</v>
      </c>
      <c r="P16" s="2">
        <f t="shared" si="1"/>
        <v>25.574999999999999</v>
      </c>
      <c r="Q16" s="2">
        <f>E16*VLOOKUP(popis!$B$23,Uvse,2,0)</f>
        <v>11.174999999999999</v>
      </c>
      <c r="R16" s="2">
        <f>E16*VLOOKUP(popis!$B$28,Uvse,2,0)</f>
        <v>5.4375</v>
      </c>
      <c r="S16" s="2">
        <f>IF(F16=12,CO_ukony!$K$7,IF(F16=6,CO_ukony!$K$6,IF(F16=3,propocet!$K$20,F16*VLOOKUP($AA$13,Uvse,2,0))))</f>
        <v>2.9506944444444447</v>
      </c>
      <c r="T16" s="2">
        <f>IF(F16=12,CO_ukony!$K$5,IF(F16=6,CO_ukony!$K$4,IF(F16=3,propocet!$K$22,F16*VLOOKUP($AA$14,Uvse,2,0))))</f>
        <v>4.1565972222222225</v>
      </c>
      <c r="U16" s="2">
        <f t="shared" si="2"/>
        <v>14.374999999999998</v>
      </c>
      <c r="V16" s="2">
        <f t="shared" si="3"/>
        <v>9.7125000000000004</v>
      </c>
      <c r="W16" s="2">
        <f t="shared" si="4"/>
        <v>0</v>
      </c>
      <c r="X16" s="2">
        <f t="shared" si="5"/>
        <v>10.424999999999999</v>
      </c>
      <c r="Y16" s="2">
        <f t="shared" si="6"/>
        <v>10.8</v>
      </c>
    </row>
    <row r="17" spans="2:25">
      <c r="B17" t="s">
        <v>164</v>
      </c>
      <c r="E17">
        <v>1</v>
      </c>
      <c r="F17">
        <v>1</v>
      </c>
      <c r="G17">
        <v>2</v>
      </c>
      <c r="H17">
        <v>0</v>
      </c>
      <c r="I17">
        <v>1</v>
      </c>
      <c r="J17">
        <v>1</v>
      </c>
      <c r="L17" s="52">
        <f t="shared" si="7"/>
        <v>102.29479166666667</v>
      </c>
      <c r="M17" s="52"/>
      <c r="N17">
        <f>IF(E17=2,E17*propocet!$K$17,propocet!$K$15+propocet!$K$17)</f>
        <v>13.575000000000001</v>
      </c>
      <c r="O17" s="2">
        <f t="shared" si="0"/>
        <v>7.6875</v>
      </c>
      <c r="P17" s="2">
        <f t="shared" si="1"/>
        <v>25.574999999999999</v>
      </c>
      <c r="Q17" s="2">
        <f>E17*VLOOKUP(popis!$B$23,Uvse,2,0)</f>
        <v>11.174999999999999</v>
      </c>
      <c r="R17" s="2">
        <f>E17*VLOOKUP(popis!$B$28,Uvse,2,0)</f>
        <v>5.4375</v>
      </c>
      <c r="S17" s="2">
        <f>IF(F17=12,CO_ukony!$K$7,IF(F17=6,CO_ukony!$K$6,IF(F17=3,propocet!$K$20,F17*VLOOKUP($AA$13,Uvse,2,0))))</f>
        <v>2.9506944444444447</v>
      </c>
      <c r="T17" s="2">
        <f>IF(F17=12,CO_ukony!$K$5,IF(F17=6,CO_ukony!$K$4,IF(F17=3,propocet!$K$22,F17*VLOOKUP($AA$14,Uvse,2,0))))</f>
        <v>4.1565972222222225</v>
      </c>
      <c r="U17" s="2">
        <f t="shared" si="2"/>
        <v>14.374999999999998</v>
      </c>
      <c r="V17" s="2">
        <f t="shared" si="3"/>
        <v>9.7125000000000004</v>
      </c>
      <c r="W17" s="2">
        <f t="shared" si="4"/>
        <v>0</v>
      </c>
      <c r="X17" s="2">
        <f t="shared" si="5"/>
        <v>10.424999999999999</v>
      </c>
      <c r="Y17" s="2">
        <f t="shared" si="6"/>
        <v>10.8</v>
      </c>
    </row>
    <row r="18" spans="2:25">
      <c r="B18" t="s">
        <v>165</v>
      </c>
      <c r="E18">
        <v>1</v>
      </c>
      <c r="F18">
        <v>1</v>
      </c>
      <c r="G18">
        <v>2</v>
      </c>
      <c r="H18">
        <v>0</v>
      </c>
      <c r="I18">
        <v>1</v>
      </c>
      <c r="J18">
        <v>1</v>
      </c>
      <c r="L18" s="52">
        <f t="shared" si="7"/>
        <v>102.29479166666667</v>
      </c>
      <c r="M18" s="52"/>
      <c r="N18">
        <f>IF(E18=2,E18*propocet!$K$17,propocet!$K$15+propocet!$K$17)</f>
        <v>13.575000000000001</v>
      </c>
      <c r="O18" s="2">
        <f t="shared" si="0"/>
        <v>7.6875</v>
      </c>
      <c r="P18" s="2">
        <f t="shared" si="1"/>
        <v>25.574999999999999</v>
      </c>
      <c r="Q18" s="2">
        <f>E18*VLOOKUP(popis!$B$23,Uvse,2,0)</f>
        <v>11.174999999999999</v>
      </c>
      <c r="R18" s="2">
        <f>E18*VLOOKUP(popis!$B$28,Uvse,2,0)</f>
        <v>5.4375</v>
      </c>
      <c r="S18" s="2">
        <f>IF(F18=12,CO_ukony!$K$7,IF(F18=6,CO_ukony!$K$6,IF(F18=3,propocet!$K$20,F18*VLOOKUP($AA$13,Uvse,2,0))))</f>
        <v>2.9506944444444447</v>
      </c>
      <c r="T18" s="2">
        <f>IF(F18=12,CO_ukony!$K$5,IF(F18=6,CO_ukony!$K$4,IF(F18=3,propocet!$K$22,F18*VLOOKUP($AA$14,Uvse,2,0))))</f>
        <v>4.1565972222222225</v>
      </c>
      <c r="U18" s="2">
        <f t="shared" si="2"/>
        <v>14.374999999999998</v>
      </c>
      <c r="V18" s="2">
        <f t="shared" si="3"/>
        <v>9.7125000000000004</v>
      </c>
      <c r="W18" s="2">
        <f t="shared" si="4"/>
        <v>0</v>
      </c>
      <c r="X18" s="2">
        <f t="shared" si="5"/>
        <v>10.424999999999999</v>
      </c>
      <c r="Y18" s="2">
        <f t="shared" si="6"/>
        <v>10.8</v>
      </c>
    </row>
    <row r="19" spans="2:25">
      <c r="B19" t="s">
        <v>166</v>
      </c>
      <c r="E19">
        <v>2</v>
      </c>
      <c r="F19">
        <v>12</v>
      </c>
      <c r="G19">
        <v>2</v>
      </c>
      <c r="H19">
        <v>0</v>
      </c>
      <c r="I19">
        <v>1</v>
      </c>
      <c r="J19">
        <v>1</v>
      </c>
      <c r="L19" s="52">
        <f t="shared" si="7"/>
        <v>199.78750000000002</v>
      </c>
      <c r="M19" s="52"/>
      <c r="N19">
        <f>IF(E19=2,E19*propocet!$K$17,propocet!$K$15+propocet!$K$17)</f>
        <v>6.5000000000000009</v>
      </c>
      <c r="O19" s="2">
        <f t="shared" si="0"/>
        <v>7.6875</v>
      </c>
      <c r="P19" s="2">
        <f t="shared" si="1"/>
        <v>25.574999999999999</v>
      </c>
      <c r="Q19" s="2">
        <f>E19*VLOOKUP(popis!$B$23,Uvse,2,0)</f>
        <v>22.349999999999998</v>
      </c>
      <c r="R19" s="2">
        <f>E19*VLOOKUP(popis!$B$28,Uvse,2,0)</f>
        <v>10.875</v>
      </c>
      <c r="S19" s="2">
        <f>IF(F19=12,CO_ukony!$K$7,IF(F19=6,CO_ukony!$K$6,IF(F19=3,propocet!$K$20,F19*VLOOKUP($AA$13,Uvse,2,0))))</f>
        <v>34.125</v>
      </c>
      <c r="T19" s="2">
        <f>IF(F19=12,CO_ukony!$K$5,IF(F19=6,CO_ukony!$K$4,IF(F19=3,propocet!$K$22,F19*VLOOKUP($AA$14,Uvse,2,0))))</f>
        <v>53.862500000000004</v>
      </c>
      <c r="U19" s="2">
        <f t="shared" si="2"/>
        <v>14.374999999999998</v>
      </c>
      <c r="V19" s="2">
        <f t="shared" si="3"/>
        <v>9.7125000000000004</v>
      </c>
      <c r="W19" s="2">
        <f t="shared" si="4"/>
        <v>0</v>
      </c>
      <c r="X19" s="2">
        <f t="shared" si="5"/>
        <v>10.424999999999999</v>
      </c>
      <c r="Y19" s="2">
        <f t="shared" si="6"/>
        <v>10.8</v>
      </c>
    </row>
    <row r="20" spans="2:25">
      <c r="B20" t="s">
        <v>167</v>
      </c>
      <c r="E20">
        <v>1</v>
      </c>
      <c r="F20">
        <v>4</v>
      </c>
      <c r="G20">
        <v>2</v>
      </c>
      <c r="H20">
        <v>0</v>
      </c>
      <c r="I20">
        <v>1</v>
      </c>
      <c r="J20">
        <v>1</v>
      </c>
      <c r="L20" s="52">
        <f t="shared" si="7"/>
        <v>123.61666666666667</v>
      </c>
      <c r="M20" s="52"/>
      <c r="N20">
        <f>IF(E20=2,E20*propocet!$K$17,propocet!$K$15+propocet!$K$17)</f>
        <v>13.575000000000001</v>
      </c>
      <c r="O20" s="2">
        <f t="shared" si="0"/>
        <v>7.6875</v>
      </c>
      <c r="P20" s="2">
        <f t="shared" si="1"/>
        <v>25.574999999999999</v>
      </c>
      <c r="Q20" s="2">
        <f>E20*VLOOKUP(popis!$B$23,Uvse,2,0)</f>
        <v>11.174999999999999</v>
      </c>
      <c r="R20" s="2">
        <f>E20*VLOOKUP(popis!$B$28,Uvse,2,0)</f>
        <v>5.4375</v>
      </c>
      <c r="S20" s="2">
        <f>IF(F20=12,CO_ukony!$K$7,IF(F20=6,CO_ukony!$K$6,IF(F20=3,propocet!$K$20,F20*VLOOKUP($AA$13,Uvse,2,0))))</f>
        <v>11.802777777777779</v>
      </c>
      <c r="T20" s="2">
        <f>IF(F20=12,CO_ukony!$K$5,IF(F20=6,CO_ukony!$K$4,IF(F20=3,propocet!$K$22,F20*VLOOKUP($AA$14,Uvse,2,0))))</f>
        <v>16.62638888888889</v>
      </c>
      <c r="U20" s="2">
        <f t="shared" si="2"/>
        <v>14.374999999999998</v>
      </c>
      <c r="V20" s="2">
        <f t="shared" si="3"/>
        <v>9.7125000000000004</v>
      </c>
      <c r="W20" s="2">
        <f t="shared" si="4"/>
        <v>0</v>
      </c>
      <c r="X20" s="2">
        <f t="shared" si="5"/>
        <v>10.424999999999999</v>
      </c>
      <c r="Y20" s="2">
        <f t="shared" si="6"/>
        <v>10.8</v>
      </c>
    </row>
    <row r="21" spans="2:25">
      <c r="B21" t="s">
        <v>168</v>
      </c>
      <c r="E21">
        <v>2</v>
      </c>
      <c r="F21">
        <v>2</v>
      </c>
      <c r="G21">
        <v>2</v>
      </c>
      <c r="H21">
        <v>0</v>
      </c>
      <c r="I21">
        <v>1</v>
      </c>
      <c r="J21">
        <v>1</v>
      </c>
      <c r="L21" s="52">
        <f t="shared" si="7"/>
        <v>126.01458333333333</v>
      </c>
      <c r="M21" s="52"/>
      <c r="N21">
        <f>IF(E21=2,E21*propocet!$K$17,propocet!$K$15+propocet!$K$17)</f>
        <v>6.5000000000000009</v>
      </c>
      <c r="O21" s="2">
        <f t="shared" si="0"/>
        <v>7.6875</v>
      </c>
      <c r="P21" s="2">
        <f t="shared" si="1"/>
        <v>25.574999999999999</v>
      </c>
      <c r="Q21" s="2">
        <f>E21*VLOOKUP(popis!$B$23,Uvse,2,0)</f>
        <v>22.349999999999998</v>
      </c>
      <c r="R21" s="2">
        <f>E21*VLOOKUP(popis!$B$28,Uvse,2,0)</f>
        <v>10.875</v>
      </c>
      <c r="S21" s="2">
        <f>IF(F21=12,CO_ukony!$K$7,IF(F21=6,CO_ukony!$K$6,IF(F21=3,propocet!$K$20,F21*VLOOKUP($AA$13,Uvse,2,0))))</f>
        <v>5.9013888888888895</v>
      </c>
      <c r="T21" s="2">
        <f>IF(F21=12,CO_ukony!$K$5,IF(F21=6,CO_ukony!$K$4,IF(F21=3,propocet!$K$22,F21*VLOOKUP($AA$14,Uvse,2,0))))</f>
        <v>8.313194444444445</v>
      </c>
      <c r="U21" s="2">
        <f t="shared" si="2"/>
        <v>14.374999999999998</v>
      </c>
      <c r="V21" s="2">
        <f t="shared" si="3"/>
        <v>9.7125000000000004</v>
      </c>
      <c r="W21" s="2">
        <f t="shared" si="4"/>
        <v>0</v>
      </c>
      <c r="X21" s="2">
        <f t="shared" si="5"/>
        <v>10.424999999999999</v>
      </c>
      <c r="Y21" s="2">
        <f t="shared" si="6"/>
        <v>10.8</v>
      </c>
    </row>
    <row r="22" spans="2:25">
      <c r="B22" t="s">
        <v>169</v>
      </c>
      <c r="E22">
        <v>2</v>
      </c>
      <c r="F22">
        <v>12</v>
      </c>
      <c r="G22">
        <v>2</v>
      </c>
      <c r="H22">
        <v>0</v>
      </c>
      <c r="I22">
        <v>1</v>
      </c>
      <c r="J22">
        <v>1</v>
      </c>
      <c r="L22" s="52">
        <f t="shared" si="7"/>
        <v>199.78750000000002</v>
      </c>
      <c r="M22" s="52"/>
      <c r="N22">
        <f>IF(E22=2,E22*propocet!$K$17,propocet!$K$15+propocet!$K$17)</f>
        <v>6.5000000000000009</v>
      </c>
      <c r="O22" s="2">
        <f t="shared" si="0"/>
        <v>7.6875</v>
      </c>
      <c r="P22" s="2">
        <f t="shared" si="1"/>
        <v>25.574999999999999</v>
      </c>
      <c r="Q22" s="2">
        <f>E22*VLOOKUP(popis!$B$23,Uvse,2,0)</f>
        <v>22.349999999999998</v>
      </c>
      <c r="R22" s="2">
        <f>E22*VLOOKUP(popis!$B$28,Uvse,2,0)</f>
        <v>10.875</v>
      </c>
      <c r="S22" s="2">
        <f>IF(F22=12,CO_ukony!$K$7,IF(F22=6,CO_ukony!$K$6,IF(F22=3,propocet!$K$20,F22*VLOOKUP($AA$13,Uvse,2,0))))</f>
        <v>34.125</v>
      </c>
      <c r="T22" s="2">
        <f>IF(F22=12,CO_ukony!$K$5,IF(F22=6,CO_ukony!$K$4,IF(F22=3,propocet!$K$22,F22*VLOOKUP($AA$14,Uvse,2,0))))</f>
        <v>53.862500000000004</v>
      </c>
      <c r="U22" s="2">
        <f t="shared" si="2"/>
        <v>14.374999999999998</v>
      </c>
      <c r="V22" s="2">
        <f t="shared" si="3"/>
        <v>9.7125000000000004</v>
      </c>
      <c r="W22" s="2">
        <f t="shared" si="4"/>
        <v>0</v>
      </c>
      <c r="X22" s="2">
        <f t="shared" si="5"/>
        <v>10.424999999999999</v>
      </c>
      <c r="Y22" s="2">
        <f t="shared" si="6"/>
        <v>10.8</v>
      </c>
    </row>
    <row r="23" spans="2:25">
      <c r="B23" t="s">
        <v>170</v>
      </c>
      <c r="E23">
        <v>1</v>
      </c>
      <c r="F23">
        <v>3</v>
      </c>
      <c r="G23">
        <v>2</v>
      </c>
      <c r="H23">
        <v>0</v>
      </c>
      <c r="I23">
        <v>1</v>
      </c>
      <c r="J23">
        <v>1</v>
      </c>
      <c r="L23" s="52">
        <f t="shared" si="7"/>
        <v>117.7625</v>
      </c>
      <c r="M23" s="52"/>
      <c r="N23">
        <f>IF(E23=2,E23*propocet!$K$17,propocet!$K$15+propocet!$K$17)</f>
        <v>13.575000000000001</v>
      </c>
      <c r="O23" s="2">
        <f t="shared" si="0"/>
        <v>7.6875</v>
      </c>
      <c r="P23" s="2">
        <f t="shared" si="1"/>
        <v>25.574999999999999</v>
      </c>
      <c r="Q23" s="2">
        <f>E23*VLOOKUP(popis!$B$23,Uvse,2,0)</f>
        <v>11.174999999999999</v>
      </c>
      <c r="R23" s="2">
        <f>E23*VLOOKUP(popis!$B$28,Uvse,2,0)</f>
        <v>5.4375</v>
      </c>
      <c r="S23" s="2">
        <f>IF(F23=12,CO_ukony!$K$7,IF(F23=6,CO_ukony!$K$6,IF(F23=3,propocet!$K$20,F23*VLOOKUP($AA$13,Uvse,2,0))))</f>
        <v>10.6625</v>
      </c>
      <c r="T23" s="2">
        <f>IF(F23=12,CO_ukony!$K$5,IF(F23=6,CO_ukony!$K$4,IF(F23=3,propocet!$K$22,F23*VLOOKUP($AA$14,Uvse,2,0))))</f>
        <v>11.9125</v>
      </c>
      <c r="U23" s="2">
        <f t="shared" si="2"/>
        <v>14.374999999999998</v>
      </c>
      <c r="V23" s="2">
        <f t="shared" si="3"/>
        <v>9.7125000000000004</v>
      </c>
      <c r="W23" s="2">
        <f t="shared" si="4"/>
        <v>0</v>
      </c>
      <c r="X23" s="2">
        <f t="shared" si="5"/>
        <v>10.424999999999999</v>
      </c>
      <c r="Y23" s="2">
        <f t="shared" si="6"/>
        <v>10.8</v>
      </c>
    </row>
    <row r="24" spans="2:25">
      <c r="B24" t="s">
        <v>171</v>
      </c>
      <c r="E24">
        <v>2</v>
      </c>
      <c r="F24">
        <v>6</v>
      </c>
      <c r="G24">
        <v>2</v>
      </c>
      <c r="H24">
        <v>0</v>
      </c>
      <c r="I24">
        <v>1</v>
      </c>
      <c r="J24">
        <v>1</v>
      </c>
      <c r="L24" s="52">
        <f t="shared" si="7"/>
        <v>150.58750000000001</v>
      </c>
      <c r="M24" s="52"/>
      <c r="N24">
        <f>IF(E24=2,E24*propocet!$K$17,propocet!$K$15+propocet!$K$17)</f>
        <v>6.5000000000000009</v>
      </c>
      <c r="O24" s="2">
        <f t="shared" si="0"/>
        <v>7.6875</v>
      </c>
      <c r="P24" s="2">
        <f t="shared" si="1"/>
        <v>25.574999999999999</v>
      </c>
      <c r="Q24" s="2">
        <f>E24*VLOOKUP(popis!$B$23,Uvse,2,0)</f>
        <v>22.349999999999998</v>
      </c>
      <c r="R24" s="2">
        <f>E24*VLOOKUP(popis!$B$28,Uvse,2,0)</f>
        <v>10.875</v>
      </c>
      <c r="S24" s="2">
        <f>IF(F24=12,CO_ukony!$K$7,IF(F24=6,CO_ukony!$K$6,IF(F24=3,propocet!$K$20,F24*VLOOKUP($AA$13,Uvse,2,0))))</f>
        <v>14.725</v>
      </c>
      <c r="T24" s="2">
        <f>IF(F24=12,CO_ukony!$K$5,IF(F24=6,CO_ukony!$K$4,IF(F24=3,propocet!$K$22,F24*VLOOKUP($AA$14,Uvse,2,0))))</f>
        <v>24.0625</v>
      </c>
      <c r="U24" s="2">
        <f t="shared" si="2"/>
        <v>14.374999999999998</v>
      </c>
      <c r="V24" s="2">
        <f t="shared" si="3"/>
        <v>9.7125000000000004</v>
      </c>
      <c r="W24" s="2">
        <f t="shared" si="4"/>
        <v>0</v>
      </c>
      <c r="X24" s="2">
        <f t="shared" si="5"/>
        <v>10.424999999999999</v>
      </c>
      <c r="Y24" s="2">
        <f t="shared" si="6"/>
        <v>10.8</v>
      </c>
    </row>
    <row r="25" spans="2:25">
      <c r="B25" t="s">
        <v>172</v>
      </c>
      <c r="E25">
        <v>1</v>
      </c>
      <c r="F25">
        <v>1</v>
      </c>
      <c r="G25">
        <v>2</v>
      </c>
      <c r="H25">
        <v>0</v>
      </c>
      <c r="I25">
        <v>1</v>
      </c>
      <c r="J25">
        <v>1</v>
      </c>
      <c r="L25" s="52">
        <f t="shared" si="7"/>
        <v>102.29479166666667</v>
      </c>
      <c r="M25" s="52"/>
      <c r="N25">
        <f>IF(E25=2,E25*propocet!$K$17,propocet!$K$15+propocet!$K$17)</f>
        <v>13.575000000000001</v>
      </c>
      <c r="O25" s="2">
        <f t="shared" si="0"/>
        <v>7.6875</v>
      </c>
      <c r="P25" s="2">
        <f t="shared" si="1"/>
        <v>25.574999999999999</v>
      </c>
      <c r="Q25" s="2">
        <f>E25*VLOOKUP(popis!$B$23,Uvse,2,0)</f>
        <v>11.174999999999999</v>
      </c>
      <c r="R25" s="2">
        <f>E25*VLOOKUP(popis!$B$28,Uvse,2,0)</f>
        <v>5.4375</v>
      </c>
      <c r="S25" s="2">
        <f>IF(F25=12,CO_ukony!$K$7,IF(F25=6,CO_ukony!$K$6,IF(F25=3,propocet!$K$20,F25*VLOOKUP($AA$13,Uvse,2,0))))</f>
        <v>2.9506944444444447</v>
      </c>
      <c r="T25" s="2">
        <f>IF(F25=12,CO_ukony!$K$5,IF(F25=6,CO_ukony!$K$4,IF(F25=3,propocet!$K$22,F25*VLOOKUP($AA$14,Uvse,2,0))))</f>
        <v>4.1565972222222225</v>
      </c>
      <c r="U25" s="2">
        <f t="shared" si="2"/>
        <v>14.374999999999998</v>
      </c>
      <c r="V25" s="2">
        <f t="shared" si="3"/>
        <v>9.7125000000000004</v>
      </c>
      <c r="W25" s="2">
        <f t="shared" si="4"/>
        <v>0</v>
      </c>
      <c r="X25" s="2">
        <f t="shared" si="5"/>
        <v>10.424999999999999</v>
      </c>
      <c r="Y25" s="2">
        <f t="shared" si="6"/>
        <v>10.8</v>
      </c>
    </row>
    <row r="26" spans="2:25">
      <c r="B26" t="s">
        <v>173</v>
      </c>
      <c r="E26">
        <v>2</v>
      </c>
      <c r="F26">
        <v>6</v>
      </c>
      <c r="G26">
        <v>2</v>
      </c>
      <c r="H26">
        <v>0</v>
      </c>
      <c r="I26">
        <v>1</v>
      </c>
      <c r="J26">
        <v>1</v>
      </c>
      <c r="L26" s="52">
        <f t="shared" si="7"/>
        <v>150.58750000000001</v>
      </c>
      <c r="M26" s="52"/>
      <c r="N26">
        <f>IF(E26=2,E26*propocet!$K$17,propocet!$K$15+propocet!$K$17)</f>
        <v>6.5000000000000009</v>
      </c>
      <c r="O26" s="2">
        <f t="shared" si="0"/>
        <v>7.6875</v>
      </c>
      <c r="P26" s="2">
        <f t="shared" si="1"/>
        <v>25.574999999999999</v>
      </c>
      <c r="Q26" s="2">
        <f>E26*VLOOKUP(popis!$B$23,Uvse,2,0)</f>
        <v>22.349999999999998</v>
      </c>
      <c r="R26" s="2">
        <f>E26*VLOOKUP(popis!$B$28,Uvse,2,0)</f>
        <v>10.875</v>
      </c>
      <c r="S26" s="2">
        <f>IF(F26=12,CO_ukony!$K$7,IF(F26=6,CO_ukony!$K$6,IF(F26=3,propocet!$K$20,F26*VLOOKUP($AA$13,Uvse,2,0))))</f>
        <v>14.725</v>
      </c>
      <c r="T26" s="2">
        <f>IF(F26=12,CO_ukony!$K$5,IF(F26=6,CO_ukony!$K$4,IF(F26=3,propocet!$K$22,F26*VLOOKUP($AA$14,Uvse,2,0))))</f>
        <v>24.0625</v>
      </c>
      <c r="U26" s="2">
        <f t="shared" si="2"/>
        <v>14.374999999999998</v>
      </c>
      <c r="V26" s="2">
        <f t="shared" si="3"/>
        <v>9.7125000000000004</v>
      </c>
      <c r="W26" s="2">
        <f t="shared" si="4"/>
        <v>0</v>
      </c>
      <c r="X26" s="2">
        <f t="shared" si="5"/>
        <v>10.424999999999999</v>
      </c>
      <c r="Y26" s="2">
        <f t="shared" si="6"/>
        <v>10.8</v>
      </c>
    </row>
    <row r="27" spans="2:25">
      <c r="B27" t="s">
        <v>174</v>
      </c>
      <c r="E27">
        <v>2</v>
      </c>
      <c r="F27">
        <v>6</v>
      </c>
      <c r="G27">
        <v>2</v>
      </c>
      <c r="H27">
        <v>0</v>
      </c>
      <c r="I27">
        <v>1</v>
      </c>
      <c r="J27">
        <v>1</v>
      </c>
      <c r="L27" s="52">
        <f t="shared" si="7"/>
        <v>150.58750000000001</v>
      </c>
      <c r="M27" s="52"/>
      <c r="N27">
        <f>IF(E27=2,E27*propocet!$K$17,propocet!$K$15+propocet!$K$17)</f>
        <v>6.5000000000000009</v>
      </c>
      <c r="O27" s="2">
        <f t="shared" si="0"/>
        <v>7.6875</v>
      </c>
      <c r="P27" s="2">
        <f t="shared" si="1"/>
        <v>25.574999999999999</v>
      </c>
      <c r="Q27" s="2">
        <f>E27*VLOOKUP(popis!$B$23,Uvse,2,0)</f>
        <v>22.349999999999998</v>
      </c>
      <c r="R27" s="2">
        <f>E27*VLOOKUP(popis!$B$28,Uvse,2,0)</f>
        <v>10.875</v>
      </c>
      <c r="S27" s="2">
        <f>IF(F27=12,CO_ukony!$K$7,IF(F27=6,CO_ukony!$K$6,IF(F27=3,propocet!$K$20,F27*VLOOKUP($AA$13,Uvse,2,0))))</f>
        <v>14.725</v>
      </c>
      <c r="T27" s="2">
        <f>IF(F27=12,CO_ukony!$K$5,IF(F27=6,CO_ukony!$K$4,IF(F27=3,propocet!$K$22,F27*VLOOKUP($AA$14,Uvse,2,0))))</f>
        <v>24.0625</v>
      </c>
      <c r="U27" s="2">
        <f t="shared" si="2"/>
        <v>14.374999999999998</v>
      </c>
      <c r="V27" s="2">
        <f t="shared" si="3"/>
        <v>9.7125000000000004</v>
      </c>
      <c r="W27" s="2">
        <f t="shared" si="4"/>
        <v>0</v>
      </c>
      <c r="X27" s="2">
        <f t="shared" si="5"/>
        <v>10.424999999999999</v>
      </c>
      <c r="Y27" s="2">
        <f t="shared" si="6"/>
        <v>10.8</v>
      </c>
    </row>
    <row r="28" spans="2:25">
      <c r="B28" t="s">
        <v>175</v>
      </c>
      <c r="E28">
        <v>2</v>
      </c>
      <c r="F28">
        <v>12</v>
      </c>
      <c r="G28">
        <v>2</v>
      </c>
      <c r="H28">
        <v>0</v>
      </c>
      <c r="I28">
        <v>1</v>
      </c>
      <c r="J28">
        <v>1</v>
      </c>
      <c r="L28" s="52">
        <f t="shared" si="7"/>
        <v>199.78750000000002</v>
      </c>
      <c r="M28" s="52"/>
      <c r="N28">
        <f>IF(E28=2,E28*propocet!$K$17,propocet!$K$15+propocet!$K$17)</f>
        <v>6.5000000000000009</v>
      </c>
      <c r="O28" s="2">
        <f t="shared" si="0"/>
        <v>7.6875</v>
      </c>
      <c r="P28" s="2">
        <f t="shared" si="1"/>
        <v>25.574999999999999</v>
      </c>
      <c r="Q28" s="2">
        <f>E28*VLOOKUP(popis!$B$23,Uvse,2,0)</f>
        <v>22.349999999999998</v>
      </c>
      <c r="R28" s="2">
        <f>E28*VLOOKUP(popis!$B$28,Uvse,2,0)</f>
        <v>10.875</v>
      </c>
      <c r="S28" s="2">
        <f>IF(F28=12,CO_ukony!$K$7,IF(F28=6,CO_ukony!$K$6,IF(F28=3,propocet!$K$20,F28*VLOOKUP($AA$13,Uvse,2,0))))</f>
        <v>34.125</v>
      </c>
      <c r="T28" s="2">
        <f>IF(F28=12,CO_ukony!$K$5,IF(F28=6,CO_ukony!$K$4,IF(F28=3,propocet!$K$22,F28*VLOOKUP($AA$14,Uvse,2,0))))</f>
        <v>53.862500000000004</v>
      </c>
      <c r="U28" s="2">
        <f t="shared" si="2"/>
        <v>14.374999999999998</v>
      </c>
      <c r="V28" s="2">
        <f t="shared" si="3"/>
        <v>9.7125000000000004</v>
      </c>
      <c r="W28" s="2">
        <f t="shared" si="4"/>
        <v>0</v>
      </c>
      <c r="X28" s="2">
        <f t="shared" si="5"/>
        <v>10.424999999999999</v>
      </c>
      <c r="Y28" s="2">
        <f t="shared" si="6"/>
        <v>10.8</v>
      </c>
    </row>
    <row r="29" spans="2:25">
      <c r="B29" t="s">
        <v>176</v>
      </c>
      <c r="E29">
        <v>2</v>
      </c>
      <c r="F29">
        <v>6</v>
      </c>
      <c r="G29">
        <v>2</v>
      </c>
      <c r="H29">
        <v>0</v>
      </c>
      <c r="I29">
        <v>1</v>
      </c>
      <c r="J29">
        <v>1</v>
      </c>
      <c r="L29" s="52">
        <f t="shared" si="7"/>
        <v>150.58750000000001</v>
      </c>
      <c r="M29" s="52"/>
      <c r="N29">
        <f>IF(E29=2,E29*propocet!$K$17,propocet!$K$15+propocet!$K$17)</f>
        <v>6.5000000000000009</v>
      </c>
      <c r="O29" s="2">
        <f t="shared" si="0"/>
        <v>7.6875</v>
      </c>
      <c r="P29" s="2">
        <f t="shared" si="1"/>
        <v>25.574999999999999</v>
      </c>
      <c r="Q29" s="2">
        <f>E29*VLOOKUP(popis!$B$23,Uvse,2,0)</f>
        <v>22.349999999999998</v>
      </c>
      <c r="R29" s="2">
        <f>E29*VLOOKUP(popis!$B$28,Uvse,2,0)</f>
        <v>10.875</v>
      </c>
      <c r="S29" s="2">
        <f>IF(F29=12,CO_ukony!$K$7,IF(F29=6,CO_ukony!$K$6,IF(F29=3,propocet!$K$20,F29*VLOOKUP($AA$13,Uvse,2,0))))</f>
        <v>14.725</v>
      </c>
      <c r="T29" s="2">
        <f>IF(F29=12,CO_ukony!$K$5,IF(F29=6,CO_ukony!$K$4,IF(F29=3,propocet!$K$22,F29*VLOOKUP($AA$14,Uvse,2,0))))</f>
        <v>24.0625</v>
      </c>
      <c r="U29" s="2">
        <f t="shared" si="2"/>
        <v>14.374999999999998</v>
      </c>
      <c r="V29" s="2">
        <f t="shared" si="3"/>
        <v>9.7125000000000004</v>
      </c>
      <c r="W29" s="2">
        <f t="shared" si="4"/>
        <v>0</v>
      </c>
      <c r="X29" s="2">
        <f t="shared" si="5"/>
        <v>10.424999999999999</v>
      </c>
      <c r="Y29" s="2">
        <f t="shared" si="6"/>
        <v>10.8</v>
      </c>
    </row>
    <row r="30" spans="2:25">
      <c r="B30" t="s">
        <v>177</v>
      </c>
      <c r="E30">
        <v>2</v>
      </c>
      <c r="F30">
        <v>12</v>
      </c>
      <c r="G30">
        <v>2</v>
      </c>
      <c r="H30">
        <v>0</v>
      </c>
      <c r="I30">
        <v>1</v>
      </c>
      <c r="J30">
        <v>1</v>
      </c>
      <c r="L30" s="52">
        <f t="shared" si="7"/>
        <v>199.78750000000002</v>
      </c>
      <c r="M30" s="52"/>
      <c r="N30">
        <f>IF(E30=2,E30*propocet!$K$17,propocet!$K$15+propocet!$K$17)</f>
        <v>6.5000000000000009</v>
      </c>
      <c r="O30" s="2">
        <f t="shared" si="0"/>
        <v>7.6875</v>
      </c>
      <c r="P30" s="2">
        <f t="shared" si="1"/>
        <v>25.574999999999999</v>
      </c>
      <c r="Q30" s="2">
        <f>E30*VLOOKUP(popis!$B$23,Uvse,2,0)</f>
        <v>22.349999999999998</v>
      </c>
      <c r="R30" s="2">
        <f>E30*VLOOKUP(popis!$B$28,Uvse,2,0)</f>
        <v>10.875</v>
      </c>
      <c r="S30" s="2">
        <f>IF(F30=12,CO_ukony!$K$7,IF(F30=6,CO_ukony!$K$6,IF(F30=3,propocet!$K$20,F30*VLOOKUP($AA$13,Uvse,2,0))))</f>
        <v>34.125</v>
      </c>
      <c r="T30" s="2">
        <f>IF(F30=12,CO_ukony!$K$5,IF(F30=6,CO_ukony!$K$4,IF(F30=3,propocet!$K$22,F30*VLOOKUP($AA$14,Uvse,2,0))))</f>
        <v>53.862500000000004</v>
      </c>
      <c r="U30" s="2">
        <f t="shared" si="2"/>
        <v>14.374999999999998</v>
      </c>
      <c r="V30" s="2">
        <f t="shared" si="3"/>
        <v>9.7125000000000004</v>
      </c>
      <c r="W30" s="2">
        <f t="shared" si="4"/>
        <v>0</v>
      </c>
      <c r="X30" s="2">
        <f t="shared" si="5"/>
        <v>10.424999999999999</v>
      </c>
      <c r="Y30" s="2">
        <f t="shared" si="6"/>
        <v>10.8</v>
      </c>
    </row>
    <row r="31" spans="2:25">
      <c r="B31" t="s">
        <v>178</v>
      </c>
      <c r="E31">
        <v>1</v>
      </c>
      <c r="F31">
        <v>2</v>
      </c>
      <c r="G31">
        <v>2</v>
      </c>
      <c r="H31">
        <v>0</v>
      </c>
      <c r="I31">
        <v>1</v>
      </c>
      <c r="J31">
        <v>1</v>
      </c>
      <c r="L31" s="52">
        <f t="shared" si="7"/>
        <v>109.40208333333334</v>
      </c>
      <c r="M31" s="52"/>
      <c r="N31">
        <f>IF(E31=2,E31*propocet!$K$17,propocet!$K$15+propocet!$K$17)</f>
        <v>13.575000000000001</v>
      </c>
      <c r="O31" s="2">
        <f t="shared" si="0"/>
        <v>7.6875</v>
      </c>
      <c r="P31" s="2">
        <f t="shared" si="1"/>
        <v>25.574999999999999</v>
      </c>
      <c r="Q31" s="2">
        <f>E31*VLOOKUP(popis!$B$23,Uvse,2,0)</f>
        <v>11.174999999999999</v>
      </c>
      <c r="R31" s="2">
        <f>E31*VLOOKUP(popis!$B$28,Uvse,2,0)</f>
        <v>5.4375</v>
      </c>
      <c r="S31" s="2">
        <f>IF(F31=12,CO_ukony!$K$7,IF(F31=6,CO_ukony!$K$6,IF(F31=3,propocet!$K$20,F31*VLOOKUP($AA$13,Uvse,2,0))))</f>
        <v>5.9013888888888895</v>
      </c>
      <c r="T31" s="2">
        <f>IF(F31=12,CO_ukony!$K$5,IF(F31=6,CO_ukony!$K$4,IF(F31=3,propocet!$K$22,F31*VLOOKUP($AA$14,Uvse,2,0))))</f>
        <v>8.313194444444445</v>
      </c>
      <c r="U31" s="2">
        <f t="shared" si="2"/>
        <v>14.374999999999998</v>
      </c>
      <c r="V31" s="2">
        <f t="shared" si="3"/>
        <v>9.7125000000000004</v>
      </c>
      <c r="W31" s="2">
        <f t="shared" si="4"/>
        <v>0</v>
      </c>
      <c r="X31" s="2">
        <f t="shared" si="5"/>
        <v>10.424999999999999</v>
      </c>
      <c r="Y31" s="2">
        <f t="shared" si="6"/>
        <v>10.8</v>
      </c>
    </row>
    <row r="32" spans="2:25">
      <c r="B32" t="s">
        <v>179</v>
      </c>
      <c r="E32">
        <v>2</v>
      </c>
      <c r="F32">
        <v>4</v>
      </c>
      <c r="G32">
        <v>2</v>
      </c>
      <c r="H32">
        <v>0</v>
      </c>
      <c r="I32">
        <v>1</v>
      </c>
      <c r="J32">
        <v>1</v>
      </c>
      <c r="L32" s="52">
        <f t="shared" si="7"/>
        <v>140.22916666666669</v>
      </c>
      <c r="M32" s="52"/>
      <c r="N32">
        <f>IF(E32=2,E32*propocet!$K$17,propocet!$K$15+propocet!$K$17)</f>
        <v>6.5000000000000009</v>
      </c>
      <c r="O32" s="2">
        <f t="shared" si="0"/>
        <v>7.6875</v>
      </c>
      <c r="P32" s="2">
        <f t="shared" si="1"/>
        <v>25.574999999999999</v>
      </c>
      <c r="Q32" s="2">
        <f>E32*VLOOKUP(popis!$B$23,Uvse,2,0)</f>
        <v>22.349999999999998</v>
      </c>
      <c r="R32" s="2">
        <f>E32*VLOOKUP(popis!$B$28,Uvse,2,0)</f>
        <v>10.875</v>
      </c>
      <c r="S32" s="2">
        <f>IF(F32=12,CO_ukony!$K$7,IF(F32=6,CO_ukony!$K$6,IF(F32=3,propocet!$K$20,F32*VLOOKUP($AA$13,Uvse,2,0))))</f>
        <v>11.802777777777779</v>
      </c>
      <c r="T32" s="2">
        <f>IF(F32=12,CO_ukony!$K$5,IF(F32=6,CO_ukony!$K$4,IF(F32=3,propocet!$K$22,F32*VLOOKUP($AA$14,Uvse,2,0))))</f>
        <v>16.62638888888889</v>
      </c>
      <c r="U32" s="2">
        <f t="shared" si="2"/>
        <v>14.374999999999998</v>
      </c>
      <c r="V32" s="2">
        <f t="shared" si="3"/>
        <v>9.7125000000000004</v>
      </c>
      <c r="W32" s="2">
        <f t="shared" si="4"/>
        <v>0</v>
      </c>
      <c r="X32" s="2">
        <f t="shared" si="5"/>
        <v>10.424999999999999</v>
      </c>
      <c r="Y32" s="2">
        <f t="shared" si="6"/>
        <v>10.8</v>
      </c>
    </row>
    <row r="33" spans="2:25">
      <c r="B33" t="s">
        <v>180</v>
      </c>
      <c r="E33">
        <v>2</v>
      </c>
      <c r="F33">
        <v>3</v>
      </c>
      <c r="G33">
        <v>2</v>
      </c>
      <c r="H33">
        <v>0</v>
      </c>
      <c r="I33">
        <v>1</v>
      </c>
      <c r="J33">
        <v>1</v>
      </c>
      <c r="L33" s="52">
        <f t="shared" si="7"/>
        <v>134.375</v>
      </c>
      <c r="M33" s="52"/>
      <c r="N33">
        <f>IF(E33=2,E33*propocet!$K$17,propocet!$K$15+propocet!$K$17)</f>
        <v>6.5000000000000009</v>
      </c>
      <c r="O33" s="2">
        <f t="shared" si="0"/>
        <v>7.6875</v>
      </c>
      <c r="P33" s="2">
        <f t="shared" si="1"/>
        <v>25.574999999999999</v>
      </c>
      <c r="Q33" s="2">
        <f>E33*VLOOKUP(popis!$B$23,Uvse,2,0)</f>
        <v>22.349999999999998</v>
      </c>
      <c r="R33" s="2">
        <f>E33*VLOOKUP(popis!$B$28,Uvse,2,0)</f>
        <v>10.875</v>
      </c>
      <c r="S33" s="2">
        <f>IF(F33=12,CO_ukony!$K$7,IF(F33=6,CO_ukony!$K$6,IF(F33=3,propocet!$K$20,F33*VLOOKUP($AA$13,Uvse,2,0))))</f>
        <v>10.6625</v>
      </c>
      <c r="T33" s="2">
        <f>IF(F33=12,CO_ukony!$K$5,IF(F33=6,CO_ukony!$K$4,IF(F33=3,propocet!$K$22,F33*VLOOKUP($AA$14,Uvse,2,0))))</f>
        <v>11.9125</v>
      </c>
      <c r="U33" s="2">
        <f t="shared" si="2"/>
        <v>14.374999999999998</v>
      </c>
      <c r="V33" s="2">
        <f t="shared" si="3"/>
        <v>9.7125000000000004</v>
      </c>
      <c r="W33" s="2">
        <f t="shared" si="4"/>
        <v>0</v>
      </c>
      <c r="X33" s="2">
        <f t="shared" si="5"/>
        <v>10.424999999999999</v>
      </c>
      <c r="Y33" s="2">
        <f t="shared" si="6"/>
        <v>10.8</v>
      </c>
    </row>
    <row r="34" spans="2:25">
      <c r="B34" t="s">
        <v>181</v>
      </c>
      <c r="E34">
        <v>2</v>
      </c>
      <c r="F34">
        <v>12</v>
      </c>
      <c r="G34">
        <v>2</v>
      </c>
      <c r="H34">
        <v>0</v>
      </c>
      <c r="I34">
        <v>1</v>
      </c>
      <c r="J34">
        <v>1</v>
      </c>
      <c r="L34" s="52">
        <f t="shared" si="7"/>
        <v>199.78750000000002</v>
      </c>
      <c r="M34" s="52"/>
      <c r="N34">
        <f>IF(E34=2,E34*propocet!$K$17,propocet!$K$15+propocet!$K$17)</f>
        <v>6.5000000000000009</v>
      </c>
      <c r="O34" s="2">
        <f t="shared" si="0"/>
        <v>7.6875</v>
      </c>
      <c r="P34" s="2">
        <f t="shared" si="1"/>
        <v>25.574999999999999</v>
      </c>
      <c r="Q34" s="2">
        <f>E34*VLOOKUP(popis!$B$23,Uvse,2,0)</f>
        <v>22.349999999999998</v>
      </c>
      <c r="R34" s="2">
        <f>E34*VLOOKUP(popis!$B$28,Uvse,2,0)</f>
        <v>10.875</v>
      </c>
      <c r="S34" s="2">
        <f>IF(F34=12,CO_ukony!$K$7,IF(F34=6,CO_ukony!$K$6,IF(F34=3,propocet!$K$20,F34*VLOOKUP($AA$13,Uvse,2,0))))</f>
        <v>34.125</v>
      </c>
      <c r="T34" s="2">
        <f>IF(F34=12,CO_ukony!$K$5,IF(F34=6,CO_ukony!$K$4,IF(F34=3,propocet!$K$22,F34*VLOOKUP($AA$14,Uvse,2,0))))</f>
        <v>53.862500000000004</v>
      </c>
      <c r="U34" s="2">
        <f t="shared" si="2"/>
        <v>14.374999999999998</v>
      </c>
      <c r="V34" s="2">
        <f t="shared" si="3"/>
        <v>9.7125000000000004</v>
      </c>
      <c r="W34" s="2">
        <f t="shared" si="4"/>
        <v>0</v>
      </c>
      <c r="X34" s="2">
        <f t="shared" si="5"/>
        <v>10.424999999999999</v>
      </c>
      <c r="Y34" s="2">
        <f t="shared" si="6"/>
        <v>10.8</v>
      </c>
    </row>
    <row r="35" spans="2:25">
      <c r="B35" t="s">
        <v>182</v>
      </c>
      <c r="E35">
        <v>2</v>
      </c>
      <c r="F35">
        <v>6</v>
      </c>
      <c r="G35">
        <v>2</v>
      </c>
      <c r="H35">
        <v>0</v>
      </c>
      <c r="I35">
        <v>1</v>
      </c>
      <c r="J35">
        <v>1</v>
      </c>
      <c r="L35" s="52">
        <f t="shared" si="7"/>
        <v>150.58750000000001</v>
      </c>
      <c r="M35" s="52"/>
      <c r="N35">
        <f>IF(E35=2,E35*propocet!$K$17,propocet!$K$15+propocet!$K$17)</f>
        <v>6.5000000000000009</v>
      </c>
      <c r="O35" s="2">
        <f t="shared" si="0"/>
        <v>7.6875</v>
      </c>
      <c r="P35" s="2">
        <f t="shared" si="1"/>
        <v>25.574999999999999</v>
      </c>
      <c r="Q35" s="2">
        <f>E35*VLOOKUP(popis!$B$23,Uvse,2,0)</f>
        <v>22.349999999999998</v>
      </c>
      <c r="R35" s="2">
        <f>E35*VLOOKUP(popis!$B$28,Uvse,2,0)</f>
        <v>10.875</v>
      </c>
      <c r="S35" s="2">
        <f>IF(F35=12,CO_ukony!$K$7,IF(F35=6,CO_ukony!$K$6,IF(F35=3,propocet!$K$20,F35*VLOOKUP($AA$13,Uvse,2,0))))</f>
        <v>14.725</v>
      </c>
      <c r="T35" s="2">
        <f>IF(F35=12,CO_ukony!$K$5,IF(F35=6,CO_ukony!$K$4,IF(F35=3,propocet!$K$22,F35*VLOOKUP($AA$14,Uvse,2,0))))</f>
        <v>24.0625</v>
      </c>
      <c r="U35" s="2">
        <f t="shared" si="2"/>
        <v>14.374999999999998</v>
      </c>
      <c r="V35" s="2">
        <f t="shared" si="3"/>
        <v>9.7125000000000004</v>
      </c>
      <c r="W35" s="2">
        <f t="shared" si="4"/>
        <v>0</v>
      </c>
      <c r="X35" s="2">
        <f t="shared" si="5"/>
        <v>10.424999999999999</v>
      </c>
      <c r="Y35" s="2">
        <f t="shared" si="6"/>
        <v>10.8</v>
      </c>
    </row>
    <row r="36" spans="2:25">
      <c r="B36" t="s">
        <v>183</v>
      </c>
      <c r="E36">
        <v>2</v>
      </c>
      <c r="F36">
        <v>4</v>
      </c>
      <c r="G36">
        <v>2</v>
      </c>
      <c r="H36">
        <v>0</v>
      </c>
      <c r="I36">
        <v>1</v>
      </c>
      <c r="J36">
        <v>1</v>
      </c>
      <c r="L36" s="52">
        <f t="shared" si="7"/>
        <v>140.22916666666669</v>
      </c>
      <c r="M36" s="52"/>
      <c r="N36">
        <f>IF(E36=2,E36*propocet!$K$17,propocet!$K$15+propocet!$K$17)</f>
        <v>6.5000000000000009</v>
      </c>
      <c r="O36" s="2">
        <f t="shared" si="0"/>
        <v>7.6875</v>
      </c>
      <c r="P36" s="2">
        <f t="shared" si="1"/>
        <v>25.574999999999999</v>
      </c>
      <c r="Q36" s="2">
        <f>E36*VLOOKUP(popis!$B$23,Uvse,2,0)</f>
        <v>22.349999999999998</v>
      </c>
      <c r="R36" s="2">
        <f>E36*VLOOKUP(popis!$B$28,Uvse,2,0)</f>
        <v>10.875</v>
      </c>
      <c r="S36" s="2">
        <f>IF(F36=12,CO_ukony!$K$7,IF(F36=6,CO_ukony!$K$6,IF(F36=3,propocet!$K$20,F36*VLOOKUP($AA$13,Uvse,2,0))))</f>
        <v>11.802777777777779</v>
      </c>
      <c r="T36" s="2">
        <f>IF(F36=12,CO_ukony!$K$5,IF(F36=6,CO_ukony!$K$4,IF(F36=3,propocet!$K$22,F36*VLOOKUP($AA$14,Uvse,2,0))))</f>
        <v>16.62638888888889</v>
      </c>
      <c r="U36" s="2">
        <f t="shared" si="2"/>
        <v>14.374999999999998</v>
      </c>
      <c r="V36" s="2">
        <f t="shared" si="3"/>
        <v>9.7125000000000004</v>
      </c>
      <c r="W36" s="2">
        <f t="shared" si="4"/>
        <v>0</v>
      </c>
      <c r="X36" s="2">
        <f t="shared" si="5"/>
        <v>10.424999999999999</v>
      </c>
      <c r="Y36" s="2">
        <f t="shared" si="6"/>
        <v>10.8</v>
      </c>
    </row>
    <row r="37" spans="2:25">
      <c r="B37" t="s">
        <v>184</v>
      </c>
      <c r="E37">
        <v>2</v>
      </c>
      <c r="F37">
        <v>8</v>
      </c>
      <c r="G37">
        <v>2</v>
      </c>
      <c r="H37">
        <v>0</v>
      </c>
      <c r="I37">
        <v>1</v>
      </c>
      <c r="J37">
        <v>1</v>
      </c>
      <c r="L37" s="52">
        <f t="shared" si="7"/>
        <v>168.65833333333336</v>
      </c>
      <c r="M37" s="52"/>
      <c r="N37">
        <f>IF(E37=2,E37*propocet!$K$17,propocet!$K$15+propocet!$K$17)</f>
        <v>6.5000000000000009</v>
      </c>
      <c r="O37" s="2">
        <f t="shared" si="0"/>
        <v>7.6875</v>
      </c>
      <c r="P37" s="2">
        <f t="shared" si="1"/>
        <v>25.574999999999999</v>
      </c>
      <c r="Q37" s="2">
        <f>E37*VLOOKUP(popis!$B$23,Uvse,2,0)</f>
        <v>22.349999999999998</v>
      </c>
      <c r="R37" s="2">
        <f>E37*VLOOKUP(popis!$B$28,Uvse,2,0)</f>
        <v>10.875</v>
      </c>
      <c r="S37" s="2">
        <f>IF(F37=12,CO_ukony!$K$7,IF(F37=6,CO_ukony!$K$6,IF(F37=3,propocet!$K$20,F37*VLOOKUP($AA$13,Uvse,2,0))))</f>
        <v>23.605555555555558</v>
      </c>
      <c r="T37" s="2">
        <f>IF(F37=12,CO_ukony!$K$5,IF(F37=6,CO_ukony!$K$4,IF(F37=3,propocet!$K$22,F37*VLOOKUP($AA$14,Uvse,2,0))))</f>
        <v>33.25277777777778</v>
      </c>
      <c r="U37" s="2">
        <f t="shared" si="2"/>
        <v>14.374999999999998</v>
      </c>
      <c r="V37" s="2">
        <f t="shared" si="3"/>
        <v>9.7125000000000004</v>
      </c>
      <c r="W37" s="2">
        <f t="shared" si="4"/>
        <v>0</v>
      </c>
      <c r="X37" s="2">
        <f t="shared" si="5"/>
        <v>10.424999999999999</v>
      </c>
      <c r="Y37" s="2">
        <f t="shared" si="6"/>
        <v>10.8</v>
      </c>
    </row>
    <row r="38" spans="2:25">
      <c r="B38" t="s">
        <v>185</v>
      </c>
      <c r="E38">
        <v>2</v>
      </c>
      <c r="F38">
        <v>12</v>
      </c>
      <c r="G38">
        <v>2</v>
      </c>
      <c r="H38">
        <v>0</v>
      </c>
      <c r="I38">
        <v>1</v>
      </c>
      <c r="J38">
        <v>1</v>
      </c>
      <c r="L38" s="52">
        <f t="shared" si="7"/>
        <v>199.78750000000002</v>
      </c>
      <c r="M38" s="52"/>
      <c r="N38">
        <f>IF(E38=2,E38*propocet!$K$17,propocet!$K$15+propocet!$K$17)</f>
        <v>6.5000000000000009</v>
      </c>
      <c r="O38" s="2">
        <f t="shared" si="0"/>
        <v>7.6875</v>
      </c>
      <c r="P38" s="2">
        <f t="shared" si="1"/>
        <v>25.574999999999999</v>
      </c>
      <c r="Q38" s="2">
        <f>E38*VLOOKUP(popis!$B$23,Uvse,2,0)</f>
        <v>22.349999999999998</v>
      </c>
      <c r="R38" s="2">
        <f>E38*VLOOKUP(popis!$B$28,Uvse,2,0)</f>
        <v>10.875</v>
      </c>
      <c r="S38" s="2">
        <f>IF(F38=12,CO_ukony!$K$7,IF(F38=6,CO_ukony!$K$6,IF(F38=3,propocet!$K$20,F38*VLOOKUP($AA$13,Uvse,2,0))))</f>
        <v>34.125</v>
      </c>
      <c r="T38" s="2">
        <f>IF(F38=12,CO_ukony!$K$5,IF(F38=6,CO_ukony!$K$4,IF(F38=3,propocet!$K$22,F38*VLOOKUP($AA$14,Uvse,2,0))))</f>
        <v>53.862500000000004</v>
      </c>
      <c r="U38" s="2">
        <f t="shared" si="2"/>
        <v>14.374999999999998</v>
      </c>
      <c r="V38" s="2">
        <f t="shared" si="3"/>
        <v>9.7125000000000004</v>
      </c>
      <c r="W38" s="2">
        <f t="shared" si="4"/>
        <v>0</v>
      </c>
      <c r="X38" s="2">
        <f t="shared" si="5"/>
        <v>10.424999999999999</v>
      </c>
      <c r="Y38" s="2">
        <f t="shared" si="6"/>
        <v>10.8</v>
      </c>
    </row>
    <row r="39" spans="2:25">
      <c r="B39" t="s">
        <v>186</v>
      </c>
      <c r="E39">
        <v>2</v>
      </c>
      <c r="F39">
        <v>4</v>
      </c>
      <c r="G39">
        <v>2</v>
      </c>
      <c r="H39">
        <v>0</v>
      </c>
      <c r="I39">
        <v>1</v>
      </c>
      <c r="J39">
        <v>1</v>
      </c>
      <c r="L39" s="52">
        <f t="shared" si="7"/>
        <v>140.22916666666669</v>
      </c>
      <c r="M39" s="52"/>
      <c r="N39">
        <f>IF(E39=2,E39*propocet!$K$17,propocet!$K$15+propocet!$K$17)</f>
        <v>6.5000000000000009</v>
      </c>
      <c r="O39" s="2">
        <f t="shared" si="0"/>
        <v>7.6875</v>
      </c>
      <c r="P39" s="2">
        <f t="shared" si="1"/>
        <v>25.574999999999999</v>
      </c>
      <c r="Q39" s="2">
        <f>E39*VLOOKUP(popis!$B$23,Uvse,2,0)</f>
        <v>22.349999999999998</v>
      </c>
      <c r="R39" s="2">
        <f>E39*VLOOKUP(popis!$B$28,Uvse,2,0)</f>
        <v>10.875</v>
      </c>
      <c r="S39" s="2">
        <f>IF(F39=12,CO_ukony!$K$7,IF(F39=6,CO_ukony!$K$6,IF(F39=3,propocet!$K$20,F39*VLOOKUP($AA$13,Uvse,2,0))))</f>
        <v>11.802777777777779</v>
      </c>
      <c r="T39" s="2">
        <f>IF(F39=12,CO_ukony!$K$5,IF(F39=6,CO_ukony!$K$4,IF(F39=3,propocet!$K$22,F39*VLOOKUP($AA$14,Uvse,2,0))))</f>
        <v>16.62638888888889</v>
      </c>
      <c r="U39" s="2">
        <f t="shared" si="2"/>
        <v>14.374999999999998</v>
      </c>
      <c r="V39" s="2">
        <f t="shared" si="3"/>
        <v>9.7125000000000004</v>
      </c>
      <c r="W39" s="2">
        <f t="shared" si="4"/>
        <v>0</v>
      </c>
      <c r="X39" s="2">
        <f t="shared" si="5"/>
        <v>10.424999999999999</v>
      </c>
      <c r="Y39" s="2">
        <f t="shared" si="6"/>
        <v>10.8</v>
      </c>
    </row>
    <row r="40" spans="2:25">
      <c r="B40" t="s">
        <v>187</v>
      </c>
      <c r="E40">
        <v>1</v>
      </c>
      <c r="F40">
        <v>4</v>
      </c>
      <c r="G40">
        <v>2</v>
      </c>
      <c r="H40">
        <v>0</v>
      </c>
      <c r="I40">
        <v>1</v>
      </c>
      <c r="J40">
        <v>1</v>
      </c>
      <c r="L40" s="52">
        <f t="shared" si="7"/>
        <v>123.61666666666667</v>
      </c>
      <c r="M40" s="52"/>
      <c r="N40">
        <f>IF(E40=2,E40*propocet!$K$17,propocet!$K$15+propocet!$K$17)</f>
        <v>13.575000000000001</v>
      </c>
      <c r="O40" s="2">
        <f t="shared" si="0"/>
        <v>7.6875</v>
      </c>
      <c r="P40" s="2">
        <f t="shared" si="1"/>
        <v>25.574999999999999</v>
      </c>
      <c r="Q40" s="2">
        <f>E40*VLOOKUP(popis!$B$23,Uvse,2,0)</f>
        <v>11.174999999999999</v>
      </c>
      <c r="R40" s="2">
        <f>E40*VLOOKUP(popis!$B$28,Uvse,2,0)</f>
        <v>5.4375</v>
      </c>
      <c r="S40" s="2">
        <f>IF(F40=12,CO_ukony!$K$7,IF(F40=6,CO_ukony!$K$6,IF(F40=3,propocet!$K$20,F40*VLOOKUP($AA$13,Uvse,2,0))))</f>
        <v>11.802777777777779</v>
      </c>
      <c r="T40" s="2">
        <f>IF(F40=12,CO_ukony!$K$5,IF(F40=6,CO_ukony!$K$4,IF(F40=3,propocet!$K$22,F40*VLOOKUP($AA$14,Uvse,2,0))))</f>
        <v>16.62638888888889</v>
      </c>
      <c r="U40" s="2">
        <f t="shared" si="2"/>
        <v>14.374999999999998</v>
      </c>
      <c r="V40" s="2">
        <f t="shared" si="3"/>
        <v>9.7125000000000004</v>
      </c>
      <c r="W40" s="2">
        <f t="shared" si="4"/>
        <v>0</v>
      </c>
      <c r="X40" s="2">
        <f t="shared" si="5"/>
        <v>10.424999999999999</v>
      </c>
      <c r="Y40" s="2">
        <f t="shared" si="6"/>
        <v>10.8</v>
      </c>
    </row>
    <row r="41" spans="2:25">
      <c r="B41" t="s">
        <v>188</v>
      </c>
      <c r="E41">
        <v>2</v>
      </c>
      <c r="F41">
        <v>12</v>
      </c>
      <c r="G41">
        <v>2</v>
      </c>
      <c r="H41">
        <v>0</v>
      </c>
      <c r="I41">
        <v>1</v>
      </c>
      <c r="J41">
        <v>1</v>
      </c>
      <c r="L41" s="52">
        <f t="shared" si="7"/>
        <v>199.78750000000002</v>
      </c>
      <c r="M41" s="52"/>
      <c r="N41">
        <f>IF(E41=2,E41*propocet!$K$17,propocet!$K$15+propocet!$K$17)</f>
        <v>6.5000000000000009</v>
      </c>
      <c r="O41" s="2">
        <f t="shared" si="0"/>
        <v>7.6875</v>
      </c>
      <c r="P41" s="2">
        <f t="shared" si="1"/>
        <v>25.574999999999999</v>
      </c>
      <c r="Q41" s="2">
        <f>E41*VLOOKUP(popis!$B$23,Uvse,2,0)</f>
        <v>22.349999999999998</v>
      </c>
      <c r="R41" s="2">
        <f>E41*VLOOKUP(popis!$B$28,Uvse,2,0)</f>
        <v>10.875</v>
      </c>
      <c r="S41" s="2">
        <f>IF(F41=12,CO_ukony!$K$7,IF(F41=6,CO_ukony!$K$6,IF(F41=3,propocet!$K$20,F41*VLOOKUP($AA$13,Uvse,2,0))))</f>
        <v>34.125</v>
      </c>
      <c r="T41" s="2">
        <f>IF(F41=12,CO_ukony!$K$5,IF(F41=6,CO_ukony!$K$4,IF(F41=3,propocet!$K$22,F41*VLOOKUP($AA$14,Uvse,2,0))))</f>
        <v>53.862500000000004</v>
      </c>
      <c r="U41" s="2">
        <f t="shared" si="2"/>
        <v>14.374999999999998</v>
      </c>
      <c r="V41" s="2">
        <f t="shared" si="3"/>
        <v>9.7125000000000004</v>
      </c>
      <c r="W41" s="2">
        <f t="shared" si="4"/>
        <v>0</v>
      </c>
      <c r="X41" s="2">
        <f t="shared" si="5"/>
        <v>10.424999999999999</v>
      </c>
      <c r="Y41" s="2">
        <f t="shared" si="6"/>
        <v>10.8</v>
      </c>
    </row>
    <row r="42" spans="2:25">
      <c r="B42" t="s">
        <v>189</v>
      </c>
      <c r="E42">
        <v>2</v>
      </c>
      <c r="F42">
        <v>12</v>
      </c>
      <c r="G42">
        <v>2</v>
      </c>
      <c r="H42">
        <v>0</v>
      </c>
      <c r="I42">
        <v>1</v>
      </c>
      <c r="J42">
        <v>1</v>
      </c>
      <c r="L42" s="52">
        <f t="shared" si="7"/>
        <v>199.78750000000002</v>
      </c>
      <c r="M42" s="52"/>
      <c r="N42">
        <f>IF(E42=2,E42*propocet!$K$17,propocet!$K$15+propocet!$K$17)</f>
        <v>6.5000000000000009</v>
      </c>
      <c r="O42" s="2">
        <f t="shared" si="0"/>
        <v>7.6875</v>
      </c>
      <c r="P42" s="2">
        <f t="shared" si="1"/>
        <v>25.574999999999999</v>
      </c>
      <c r="Q42" s="2">
        <f>E42*VLOOKUP(popis!$B$23,Uvse,2,0)</f>
        <v>22.349999999999998</v>
      </c>
      <c r="R42" s="2">
        <f>E42*VLOOKUP(popis!$B$28,Uvse,2,0)</f>
        <v>10.875</v>
      </c>
      <c r="S42" s="2">
        <f>IF(F42=12,CO_ukony!$K$7,IF(F42=6,CO_ukony!$K$6,IF(F42=3,propocet!$K$20,F42*VLOOKUP($AA$13,Uvse,2,0))))</f>
        <v>34.125</v>
      </c>
      <c r="T42" s="2">
        <f>IF(F42=12,CO_ukony!$K$5,IF(F42=6,CO_ukony!$K$4,IF(F42=3,propocet!$K$22,F42*VLOOKUP($AA$14,Uvse,2,0))))</f>
        <v>53.862500000000004</v>
      </c>
      <c r="U42" s="2">
        <f t="shared" si="2"/>
        <v>14.374999999999998</v>
      </c>
      <c r="V42" s="2">
        <f t="shared" si="3"/>
        <v>9.7125000000000004</v>
      </c>
      <c r="W42" s="2">
        <f t="shared" si="4"/>
        <v>0</v>
      </c>
      <c r="X42" s="2">
        <f t="shared" si="5"/>
        <v>10.424999999999999</v>
      </c>
      <c r="Y42" s="2">
        <f t="shared" si="6"/>
        <v>10.8</v>
      </c>
    </row>
    <row r="43" spans="2:25">
      <c r="B43" t="s">
        <v>190</v>
      </c>
      <c r="E43">
        <v>2</v>
      </c>
      <c r="F43">
        <v>12</v>
      </c>
      <c r="G43">
        <v>2</v>
      </c>
      <c r="H43">
        <v>0</v>
      </c>
      <c r="I43">
        <v>1</v>
      </c>
      <c r="J43">
        <v>1</v>
      </c>
      <c r="L43" s="52">
        <f t="shared" si="7"/>
        <v>199.78750000000002</v>
      </c>
      <c r="M43" s="52"/>
      <c r="N43">
        <f>IF(E43=2,E43*propocet!$K$17,propocet!$K$15+propocet!$K$17)</f>
        <v>6.5000000000000009</v>
      </c>
      <c r="O43" s="2">
        <f t="shared" si="0"/>
        <v>7.6875</v>
      </c>
      <c r="P43" s="2">
        <f t="shared" si="1"/>
        <v>25.574999999999999</v>
      </c>
      <c r="Q43" s="2">
        <f>E43*VLOOKUP(popis!$B$23,Uvse,2,0)</f>
        <v>22.349999999999998</v>
      </c>
      <c r="R43" s="2">
        <f>E43*VLOOKUP(popis!$B$28,Uvse,2,0)</f>
        <v>10.875</v>
      </c>
      <c r="S43" s="2">
        <f>IF(F43=12,CO_ukony!$K$7,IF(F43=6,CO_ukony!$K$6,IF(F43=3,propocet!$K$20,F43*VLOOKUP($AA$13,Uvse,2,0))))</f>
        <v>34.125</v>
      </c>
      <c r="T43" s="2">
        <f>IF(F43=12,CO_ukony!$K$5,IF(F43=6,CO_ukony!$K$4,IF(F43=3,propocet!$K$22,F43*VLOOKUP($AA$14,Uvse,2,0))))</f>
        <v>53.862500000000004</v>
      </c>
      <c r="U43" s="2">
        <f t="shared" si="2"/>
        <v>14.374999999999998</v>
      </c>
      <c r="V43" s="2">
        <f t="shared" si="3"/>
        <v>9.7125000000000004</v>
      </c>
      <c r="W43" s="2">
        <f t="shared" si="4"/>
        <v>0</v>
      </c>
      <c r="X43" s="2">
        <f t="shared" si="5"/>
        <v>10.424999999999999</v>
      </c>
      <c r="Y43" s="2">
        <f t="shared" si="6"/>
        <v>10.8</v>
      </c>
    </row>
    <row r="44" spans="2:25">
      <c r="B44" t="s">
        <v>191</v>
      </c>
      <c r="E44">
        <v>2</v>
      </c>
      <c r="F44">
        <v>12</v>
      </c>
      <c r="G44">
        <v>2</v>
      </c>
      <c r="H44">
        <v>0</v>
      </c>
      <c r="I44">
        <v>1</v>
      </c>
      <c r="J44">
        <v>1</v>
      </c>
      <c r="L44" s="52">
        <f t="shared" si="7"/>
        <v>199.78750000000002</v>
      </c>
      <c r="M44" s="52"/>
      <c r="N44">
        <f>IF(E44=2,E44*propocet!$K$17,propocet!$K$15+propocet!$K$17)</f>
        <v>6.5000000000000009</v>
      </c>
      <c r="O44" s="2">
        <f t="shared" si="0"/>
        <v>7.6875</v>
      </c>
      <c r="P44" s="2">
        <f t="shared" si="1"/>
        <v>25.574999999999999</v>
      </c>
      <c r="Q44" s="2">
        <f>E44*VLOOKUP(popis!$B$23,Uvse,2,0)</f>
        <v>22.349999999999998</v>
      </c>
      <c r="R44" s="2">
        <f>E44*VLOOKUP(popis!$B$28,Uvse,2,0)</f>
        <v>10.875</v>
      </c>
      <c r="S44" s="2">
        <f>IF(F44=12,CO_ukony!$K$7,IF(F44=6,CO_ukony!$K$6,IF(F44=3,propocet!$K$20,F44*VLOOKUP($AA$13,Uvse,2,0))))</f>
        <v>34.125</v>
      </c>
      <c r="T44" s="2">
        <f>IF(F44=12,CO_ukony!$K$5,IF(F44=6,CO_ukony!$K$4,IF(F44=3,propocet!$K$22,F44*VLOOKUP($AA$14,Uvse,2,0))))</f>
        <v>53.862500000000004</v>
      </c>
      <c r="U44" s="2">
        <f t="shared" si="2"/>
        <v>14.374999999999998</v>
      </c>
      <c r="V44" s="2">
        <f t="shared" si="3"/>
        <v>9.7125000000000004</v>
      </c>
      <c r="W44" s="2">
        <f t="shared" si="4"/>
        <v>0</v>
      </c>
      <c r="X44" s="2">
        <f t="shared" si="5"/>
        <v>10.424999999999999</v>
      </c>
      <c r="Y44" s="2">
        <f t="shared" si="6"/>
        <v>10.8</v>
      </c>
    </row>
    <row r="45" spans="2:25">
      <c r="B45" t="s">
        <v>192</v>
      </c>
      <c r="E45">
        <v>2</v>
      </c>
      <c r="F45">
        <v>12</v>
      </c>
      <c r="G45">
        <v>2</v>
      </c>
      <c r="H45">
        <v>0</v>
      </c>
      <c r="I45">
        <v>1</v>
      </c>
      <c r="J45">
        <v>1</v>
      </c>
      <c r="L45" s="52">
        <f t="shared" si="7"/>
        <v>199.78750000000002</v>
      </c>
      <c r="M45" s="52"/>
      <c r="N45">
        <f>IF(E45=2,E45*propocet!$K$17,propocet!$K$15+propocet!$K$17)</f>
        <v>6.5000000000000009</v>
      </c>
      <c r="O45" s="2">
        <f t="shared" si="0"/>
        <v>7.6875</v>
      </c>
      <c r="P45" s="2">
        <f t="shared" si="1"/>
        <v>25.574999999999999</v>
      </c>
      <c r="Q45" s="2">
        <f>E45*VLOOKUP(popis!$B$23,Uvse,2,0)</f>
        <v>22.349999999999998</v>
      </c>
      <c r="R45" s="2">
        <f>E45*VLOOKUP(popis!$B$28,Uvse,2,0)</f>
        <v>10.875</v>
      </c>
      <c r="S45" s="2">
        <f>IF(F45=12,CO_ukony!$K$7,IF(F45=6,CO_ukony!$K$6,IF(F45=3,propocet!$K$20,F45*VLOOKUP($AA$13,Uvse,2,0))))</f>
        <v>34.125</v>
      </c>
      <c r="T45" s="2">
        <f>IF(F45=12,CO_ukony!$K$5,IF(F45=6,CO_ukony!$K$4,IF(F45=3,propocet!$K$22,F45*VLOOKUP($AA$14,Uvse,2,0))))</f>
        <v>53.862500000000004</v>
      </c>
      <c r="U45" s="2">
        <f t="shared" si="2"/>
        <v>14.374999999999998</v>
      </c>
      <c r="V45" s="2">
        <f t="shared" si="3"/>
        <v>9.7125000000000004</v>
      </c>
      <c r="W45" s="2">
        <f t="shared" si="4"/>
        <v>0</v>
      </c>
      <c r="X45" s="2">
        <f t="shared" si="5"/>
        <v>10.424999999999999</v>
      </c>
      <c r="Y45" s="2">
        <f t="shared" si="6"/>
        <v>10.8</v>
      </c>
    </row>
    <row r="46" spans="2:25">
      <c r="B46" t="s">
        <v>193</v>
      </c>
      <c r="E46">
        <v>2</v>
      </c>
      <c r="F46">
        <v>12</v>
      </c>
      <c r="G46">
        <v>2</v>
      </c>
      <c r="H46">
        <v>0</v>
      </c>
      <c r="I46">
        <v>1</v>
      </c>
      <c r="J46">
        <v>1</v>
      </c>
      <c r="L46" s="52">
        <f t="shared" si="7"/>
        <v>199.78750000000002</v>
      </c>
      <c r="M46" s="52"/>
      <c r="N46">
        <f>IF(E46=2,E46*propocet!$K$17,propocet!$K$15+propocet!$K$17)</f>
        <v>6.5000000000000009</v>
      </c>
      <c r="O46" s="2">
        <f t="shared" si="0"/>
        <v>7.6875</v>
      </c>
      <c r="P46" s="2">
        <f t="shared" si="1"/>
        <v>25.574999999999999</v>
      </c>
      <c r="Q46" s="2">
        <f>E46*VLOOKUP(popis!$B$23,Uvse,2,0)</f>
        <v>22.349999999999998</v>
      </c>
      <c r="R46" s="2">
        <f>E46*VLOOKUP(popis!$B$28,Uvse,2,0)</f>
        <v>10.875</v>
      </c>
      <c r="S46" s="2">
        <f>IF(F46=12,CO_ukony!$K$7,IF(F46=6,CO_ukony!$K$6,IF(F46=3,propocet!$K$20,F46*VLOOKUP($AA$13,Uvse,2,0))))</f>
        <v>34.125</v>
      </c>
      <c r="T46" s="2">
        <f>IF(F46=12,CO_ukony!$K$5,IF(F46=6,CO_ukony!$K$4,IF(F46=3,propocet!$K$22,F46*VLOOKUP($AA$14,Uvse,2,0))))</f>
        <v>53.862500000000004</v>
      </c>
      <c r="U46" s="2">
        <f t="shared" si="2"/>
        <v>14.374999999999998</v>
      </c>
      <c r="V46" s="2">
        <f t="shared" si="3"/>
        <v>9.7125000000000004</v>
      </c>
      <c r="W46" s="2">
        <f t="shared" si="4"/>
        <v>0</v>
      </c>
      <c r="X46" s="2">
        <f t="shared" si="5"/>
        <v>10.424999999999999</v>
      </c>
      <c r="Y46" s="2">
        <f t="shared" si="6"/>
        <v>10.8</v>
      </c>
    </row>
    <row r="47" spans="2:25">
      <c r="B47" t="s">
        <v>194</v>
      </c>
      <c r="E47">
        <v>2</v>
      </c>
      <c r="F47">
        <v>12</v>
      </c>
      <c r="G47">
        <v>2</v>
      </c>
      <c r="H47">
        <v>0</v>
      </c>
      <c r="I47">
        <v>1</v>
      </c>
      <c r="J47">
        <v>1</v>
      </c>
      <c r="L47" s="52">
        <f t="shared" si="7"/>
        <v>199.78750000000002</v>
      </c>
      <c r="M47" s="52"/>
      <c r="N47">
        <f>IF(E47=2,E47*propocet!$K$17,propocet!$K$15+propocet!$K$17)</f>
        <v>6.5000000000000009</v>
      </c>
      <c r="O47" s="2">
        <f t="shared" si="0"/>
        <v>7.6875</v>
      </c>
      <c r="P47" s="2">
        <f t="shared" si="1"/>
        <v>25.574999999999999</v>
      </c>
      <c r="Q47" s="2">
        <f>E47*VLOOKUP(popis!$B$23,Uvse,2,0)</f>
        <v>22.349999999999998</v>
      </c>
      <c r="R47" s="2">
        <f>E47*VLOOKUP(popis!$B$28,Uvse,2,0)</f>
        <v>10.875</v>
      </c>
      <c r="S47" s="2">
        <f>IF(F47=12,CO_ukony!$K$7,IF(F47=6,CO_ukony!$K$6,IF(F47=3,propocet!$K$20,F47*VLOOKUP($AA$13,Uvse,2,0))))</f>
        <v>34.125</v>
      </c>
      <c r="T47" s="2">
        <f>IF(F47=12,CO_ukony!$K$5,IF(F47=6,CO_ukony!$K$4,IF(F47=3,propocet!$K$22,F47*VLOOKUP($AA$14,Uvse,2,0))))</f>
        <v>53.862500000000004</v>
      </c>
      <c r="U47" s="2">
        <f t="shared" si="2"/>
        <v>14.374999999999998</v>
      </c>
      <c r="V47" s="2">
        <f t="shared" si="3"/>
        <v>9.7125000000000004</v>
      </c>
      <c r="W47" s="2">
        <f t="shared" si="4"/>
        <v>0</v>
      </c>
      <c r="X47" s="2">
        <f t="shared" si="5"/>
        <v>10.424999999999999</v>
      </c>
      <c r="Y47" s="2">
        <f t="shared" si="6"/>
        <v>10.8</v>
      </c>
    </row>
    <row r="48" spans="2:25">
      <c r="B48" t="s">
        <v>195</v>
      </c>
      <c r="E48">
        <v>2</v>
      </c>
      <c r="F48">
        <v>12</v>
      </c>
      <c r="G48">
        <v>2</v>
      </c>
      <c r="H48">
        <v>0</v>
      </c>
      <c r="I48">
        <v>1</v>
      </c>
      <c r="J48">
        <v>1</v>
      </c>
      <c r="L48" s="52">
        <f t="shared" si="7"/>
        <v>199.78750000000002</v>
      </c>
      <c r="M48" s="52"/>
      <c r="N48">
        <f>IF(E48=2,E48*propocet!$K$17,propocet!$K$15+propocet!$K$17)</f>
        <v>6.5000000000000009</v>
      </c>
      <c r="O48" s="2">
        <f t="shared" si="0"/>
        <v>7.6875</v>
      </c>
      <c r="P48" s="2">
        <f t="shared" si="1"/>
        <v>25.574999999999999</v>
      </c>
      <c r="Q48" s="2">
        <f>E48*VLOOKUP(popis!$B$23,Uvse,2,0)</f>
        <v>22.349999999999998</v>
      </c>
      <c r="R48" s="2">
        <f>E48*VLOOKUP(popis!$B$28,Uvse,2,0)</f>
        <v>10.875</v>
      </c>
      <c r="S48" s="2">
        <f>IF(F48=12,CO_ukony!$K$7,IF(F48=6,CO_ukony!$K$6,IF(F48=3,propocet!$K$20,F48*VLOOKUP($AA$13,Uvse,2,0))))</f>
        <v>34.125</v>
      </c>
      <c r="T48" s="2">
        <f>IF(F48=12,CO_ukony!$K$5,IF(F48=6,CO_ukony!$K$4,IF(F48=3,propocet!$K$22,F48*VLOOKUP($AA$14,Uvse,2,0))))</f>
        <v>53.862500000000004</v>
      </c>
      <c r="U48" s="2">
        <f t="shared" si="2"/>
        <v>14.374999999999998</v>
      </c>
      <c r="V48" s="2">
        <f t="shared" si="3"/>
        <v>9.7125000000000004</v>
      </c>
      <c r="W48" s="2">
        <f t="shared" si="4"/>
        <v>0</v>
      </c>
      <c r="X48" s="2">
        <f t="shared" si="5"/>
        <v>10.424999999999999</v>
      </c>
      <c r="Y48" s="2">
        <f t="shared" si="6"/>
        <v>10.8</v>
      </c>
    </row>
    <row r="49" spans="2:25">
      <c r="B49" t="s">
        <v>196</v>
      </c>
      <c r="E49">
        <v>2</v>
      </c>
      <c r="F49">
        <v>2</v>
      </c>
      <c r="G49">
        <v>2</v>
      </c>
      <c r="H49">
        <v>0</v>
      </c>
      <c r="I49">
        <v>1</v>
      </c>
      <c r="J49">
        <v>1</v>
      </c>
      <c r="L49" s="52">
        <f t="shared" si="7"/>
        <v>126.01458333333333</v>
      </c>
      <c r="M49" s="52"/>
      <c r="N49">
        <f>IF(E49=2,E49*propocet!$K$17,propocet!$K$15+propocet!$K$17)</f>
        <v>6.5000000000000009</v>
      </c>
      <c r="O49" s="2">
        <f t="shared" si="0"/>
        <v>7.6875</v>
      </c>
      <c r="P49" s="2">
        <f t="shared" si="1"/>
        <v>25.574999999999999</v>
      </c>
      <c r="Q49" s="2">
        <f>E49*VLOOKUP(popis!$B$23,Uvse,2,0)</f>
        <v>22.349999999999998</v>
      </c>
      <c r="R49" s="2">
        <f>E49*VLOOKUP(popis!$B$28,Uvse,2,0)</f>
        <v>10.875</v>
      </c>
      <c r="S49" s="2">
        <f>IF(F49=12,CO_ukony!$K$7,IF(F49=6,CO_ukony!$K$6,IF(F49=3,propocet!$K$20,F49*VLOOKUP($AA$13,Uvse,2,0))))</f>
        <v>5.9013888888888895</v>
      </c>
      <c r="T49" s="2">
        <f>IF(F49=12,CO_ukony!$K$5,IF(F49=6,CO_ukony!$K$4,IF(F49=3,propocet!$K$22,F49*VLOOKUP($AA$14,Uvse,2,0))))</f>
        <v>8.313194444444445</v>
      </c>
      <c r="U49" s="2">
        <f t="shared" si="2"/>
        <v>14.374999999999998</v>
      </c>
      <c r="V49" s="2">
        <f t="shared" si="3"/>
        <v>9.7125000000000004</v>
      </c>
      <c r="W49" s="2">
        <f t="shared" si="4"/>
        <v>0</v>
      </c>
      <c r="X49" s="2">
        <f t="shared" si="5"/>
        <v>10.424999999999999</v>
      </c>
      <c r="Y49" s="2">
        <f t="shared" si="6"/>
        <v>10.8</v>
      </c>
    </row>
    <row r="50" spans="2:25">
      <c r="B50" t="s">
        <v>197</v>
      </c>
      <c r="E50">
        <v>1</v>
      </c>
      <c r="F50">
        <v>3</v>
      </c>
      <c r="G50">
        <v>2</v>
      </c>
      <c r="H50">
        <v>0</v>
      </c>
      <c r="I50">
        <v>1</v>
      </c>
      <c r="J50">
        <v>1</v>
      </c>
      <c r="L50" s="52">
        <f t="shared" si="7"/>
        <v>117.7625</v>
      </c>
      <c r="M50" s="52"/>
      <c r="N50">
        <f>IF(E50=2,E50*propocet!$K$17,propocet!$K$15+propocet!$K$17)</f>
        <v>13.575000000000001</v>
      </c>
      <c r="O50" s="2">
        <f t="shared" si="0"/>
        <v>7.6875</v>
      </c>
      <c r="P50" s="2">
        <f t="shared" si="1"/>
        <v>25.574999999999999</v>
      </c>
      <c r="Q50" s="2">
        <f>E50*VLOOKUP(popis!$B$23,Uvse,2,0)</f>
        <v>11.174999999999999</v>
      </c>
      <c r="R50" s="2">
        <f>E50*VLOOKUP(popis!$B$28,Uvse,2,0)</f>
        <v>5.4375</v>
      </c>
      <c r="S50" s="2">
        <f>IF(F50=12,CO_ukony!$K$7,IF(F50=6,CO_ukony!$K$6,IF(F50=3,propocet!$K$20,F50*VLOOKUP($AA$13,Uvse,2,0))))</f>
        <v>10.6625</v>
      </c>
      <c r="T50" s="2">
        <f>IF(F50=12,CO_ukony!$K$5,IF(F50=6,CO_ukony!$K$4,IF(F50=3,propocet!$K$22,F50*VLOOKUP($AA$14,Uvse,2,0))))</f>
        <v>11.9125</v>
      </c>
      <c r="U50" s="2">
        <f t="shared" si="2"/>
        <v>14.374999999999998</v>
      </c>
      <c r="V50" s="2">
        <f t="shared" si="3"/>
        <v>9.7125000000000004</v>
      </c>
      <c r="W50" s="2">
        <f t="shared" si="4"/>
        <v>0</v>
      </c>
      <c r="X50" s="2">
        <f t="shared" si="5"/>
        <v>10.424999999999999</v>
      </c>
      <c r="Y50" s="2">
        <f t="shared" si="6"/>
        <v>10.8</v>
      </c>
    </row>
    <row r="51" spans="2:25">
      <c r="B51" t="s">
        <v>198</v>
      </c>
      <c r="E51">
        <v>2</v>
      </c>
      <c r="F51">
        <v>4</v>
      </c>
      <c r="G51">
        <v>2</v>
      </c>
      <c r="H51">
        <v>0</v>
      </c>
      <c r="I51">
        <v>1</v>
      </c>
      <c r="J51">
        <v>1</v>
      </c>
      <c r="L51" s="52">
        <f t="shared" si="7"/>
        <v>140.22916666666669</v>
      </c>
      <c r="M51" s="52"/>
      <c r="N51">
        <f>IF(E51=2,E51*propocet!$K$17,propocet!$K$15+propocet!$K$17)</f>
        <v>6.5000000000000009</v>
      </c>
      <c r="O51" s="2">
        <f t="shared" si="0"/>
        <v>7.6875</v>
      </c>
      <c r="P51" s="2">
        <f t="shared" si="1"/>
        <v>25.574999999999999</v>
      </c>
      <c r="Q51" s="2">
        <f>E51*VLOOKUP(popis!$B$23,Uvse,2,0)</f>
        <v>22.349999999999998</v>
      </c>
      <c r="R51" s="2">
        <f>E51*VLOOKUP(popis!$B$28,Uvse,2,0)</f>
        <v>10.875</v>
      </c>
      <c r="S51" s="2">
        <f>IF(F51=12,CO_ukony!$K$7,IF(F51=6,CO_ukony!$K$6,IF(F51=3,propocet!$K$20,F51*VLOOKUP($AA$13,Uvse,2,0))))</f>
        <v>11.802777777777779</v>
      </c>
      <c r="T51" s="2">
        <f>IF(F51=12,CO_ukony!$K$5,IF(F51=6,CO_ukony!$K$4,IF(F51=3,propocet!$K$22,F51*VLOOKUP($AA$14,Uvse,2,0))))</f>
        <v>16.62638888888889</v>
      </c>
      <c r="U51" s="2">
        <f t="shared" si="2"/>
        <v>14.374999999999998</v>
      </c>
      <c r="V51" s="2">
        <f t="shared" si="3"/>
        <v>9.7125000000000004</v>
      </c>
      <c r="W51" s="2">
        <f t="shared" si="4"/>
        <v>0</v>
      </c>
      <c r="X51" s="2">
        <f t="shared" si="5"/>
        <v>10.424999999999999</v>
      </c>
      <c r="Y51" s="2">
        <f t="shared" si="6"/>
        <v>10.8</v>
      </c>
    </row>
    <row r="52" spans="2:25">
      <c r="B52" t="s">
        <v>199</v>
      </c>
      <c r="E52">
        <v>1</v>
      </c>
      <c r="F52">
        <v>2</v>
      </c>
      <c r="G52">
        <v>2</v>
      </c>
      <c r="H52">
        <v>0</v>
      </c>
      <c r="I52">
        <v>1</v>
      </c>
      <c r="J52">
        <v>1</v>
      </c>
      <c r="L52" s="52">
        <f t="shared" si="7"/>
        <v>109.40208333333334</v>
      </c>
      <c r="M52" s="52"/>
      <c r="N52">
        <f>IF(E52=2,E52*propocet!$K$17,propocet!$K$15+propocet!$K$17)</f>
        <v>13.575000000000001</v>
      </c>
      <c r="O52" s="2">
        <f t="shared" si="0"/>
        <v>7.6875</v>
      </c>
      <c r="P52" s="2">
        <f t="shared" si="1"/>
        <v>25.574999999999999</v>
      </c>
      <c r="Q52" s="2">
        <f>E52*VLOOKUP(popis!$B$23,Uvse,2,0)</f>
        <v>11.174999999999999</v>
      </c>
      <c r="R52" s="2">
        <f>E52*VLOOKUP(popis!$B$28,Uvse,2,0)</f>
        <v>5.4375</v>
      </c>
      <c r="S52" s="2">
        <f>IF(F52=12,CO_ukony!$K$7,IF(F52=6,CO_ukony!$K$6,IF(F52=3,propocet!$K$20,F52*VLOOKUP($AA$13,Uvse,2,0))))</f>
        <v>5.9013888888888895</v>
      </c>
      <c r="T52" s="2">
        <f>IF(F52=12,CO_ukony!$K$5,IF(F52=6,CO_ukony!$K$4,IF(F52=3,propocet!$K$22,F52*VLOOKUP($AA$14,Uvse,2,0))))</f>
        <v>8.313194444444445</v>
      </c>
      <c r="U52" s="2">
        <f t="shared" si="2"/>
        <v>14.374999999999998</v>
      </c>
      <c r="V52" s="2">
        <f t="shared" si="3"/>
        <v>9.7125000000000004</v>
      </c>
      <c r="W52" s="2">
        <f t="shared" si="4"/>
        <v>0</v>
      </c>
      <c r="X52" s="2">
        <f t="shared" si="5"/>
        <v>10.424999999999999</v>
      </c>
      <c r="Y52" s="2">
        <f t="shared" si="6"/>
        <v>10.8</v>
      </c>
    </row>
    <row r="53" spans="2:25">
      <c r="B53" t="s">
        <v>200</v>
      </c>
      <c r="E53">
        <v>2</v>
      </c>
      <c r="F53">
        <v>2</v>
      </c>
      <c r="G53">
        <v>2</v>
      </c>
      <c r="H53">
        <v>0</v>
      </c>
      <c r="I53">
        <v>1</v>
      </c>
      <c r="J53">
        <v>1</v>
      </c>
      <c r="L53" s="52">
        <f t="shared" si="7"/>
        <v>126.01458333333333</v>
      </c>
      <c r="M53" s="52"/>
      <c r="N53">
        <f>IF(E53=2,E53*propocet!$K$17,propocet!$K$15+propocet!$K$17)</f>
        <v>6.5000000000000009</v>
      </c>
      <c r="O53" s="2">
        <f t="shared" si="0"/>
        <v>7.6875</v>
      </c>
      <c r="P53" s="2">
        <f t="shared" si="1"/>
        <v>25.574999999999999</v>
      </c>
      <c r="Q53" s="2">
        <f>E53*VLOOKUP(popis!$B$23,Uvse,2,0)</f>
        <v>22.349999999999998</v>
      </c>
      <c r="R53" s="2">
        <f>E53*VLOOKUP(popis!$B$28,Uvse,2,0)</f>
        <v>10.875</v>
      </c>
      <c r="S53" s="2">
        <f>IF(F53=12,CO_ukony!$K$7,IF(F53=6,CO_ukony!$K$6,IF(F53=3,propocet!$K$20,F53*VLOOKUP($AA$13,Uvse,2,0))))</f>
        <v>5.9013888888888895</v>
      </c>
      <c r="T53" s="2">
        <f>IF(F53=12,CO_ukony!$K$5,IF(F53=6,CO_ukony!$K$4,IF(F53=3,propocet!$K$22,F53*VLOOKUP($AA$14,Uvse,2,0))))</f>
        <v>8.313194444444445</v>
      </c>
      <c r="U53" s="2">
        <f t="shared" si="2"/>
        <v>14.374999999999998</v>
      </c>
      <c r="V53" s="2">
        <f t="shared" si="3"/>
        <v>9.7125000000000004</v>
      </c>
      <c r="W53" s="2">
        <f t="shared" si="4"/>
        <v>0</v>
      </c>
      <c r="X53" s="2">
        <f t="shared" si="5"/>
        <v>10.424999999999999</v>
      </c>
      <c r="Y53" s="2">
        <f t="shared" si="6"/>
        <v>10.8</v>
      </c>
    </row>
    <row r="54" spans="2:25">
      <c r="B54" t="s">
        <v>201</v>
      </c>
      <c r="E54">
        <v>2</v>
      </c>
      <c r="F54">
        <v>6</v>
      </c>
      <c r="G54">
        <v>2</v>
      </c>
      <c r="H54">
        <v>0</v>
      </c>
      <c r="I54">
        <v>1</v>
      </c>
      <c r="J54">
        <v>1</v>
      </c>
      <c r="L54" s="52">
        <f t="shared" si="7"/>
        <v>150.58750000000001</v>
      </c>
      <c r="M54" s="52"/>
      <c r="N54">
        <f>IF(E54=2,E54*propocet!$K$17,propocet!$K$15+propocet!$K$17)</f>
        <v>6.5000000000000009</v>
      </c>
      <c r="O54" s="2">
        <f t="shared" si="0"/>
        <v>7.6875</v>
      </c>
      <c r="P54" s="2">
        <f t="shared" si="1"/>
        <v>25.574999999999999</v>
      </c>
      <c r="Q54" s="2">
        <f>E54*VLOOKUP(popis!$B$23,Uvse,2,0)</f>
        <v>22.349999999999998</v>
      </c>
      <c r="R54" s="2">
        <f>E54*VLOOKUP(popis!$B$28,Uvse,2,0)</f>
        <v>10.875</v>
      </c>
      <c r="S54" s="2">
        <f>IF(F54=12,CO_ukony!$K$7,IF(F54=6,CO_ukony!$K$6,IF(F54=3,propocet!$K$20,F54*VLOOKUP($AA$13,Uvse,2,0))))</f>
        <v>14.725</v>
      </c>
      <c r="T54" s="2">
        <f>IF(F54=12,CO_ukony!$K$5,IF(F54=6,CO_ukony!$K$4,IF(F54=3,propocet!$K$22,F54*VLOOKUP($AA$14,Uvse,2,0))))</f>
        <v>24.0625</v>
      </c>
      <c r="U54" s="2">
        <f t="shared" si="2"/>
        <v>14.374999999999998</v>
      </c>
      <c r="V54" s="2">
        <f t="shared" si="3"/>
        <v>9.7125000000000004</v>
      </c>
      <c r="W54" s="2">
        <f t="shared" si="4"/>
        <v>0</v>
      </c>
      <c r="X54" s="2">
        <f t="shared" si="5"/>
        <v>10.424999999999999</v>
      </c>
      <c r="Y54" s="2">
        <f t="shared" si="6"/>
        <v>10.8</v>
      </c>
    </row>
    <row r="55" spans="2:25">
      <c r="B55" t="s">
        <v>202</v>
      </c>
      <c r="E55">
        <v>2</v>
      </c>
      <c r="F55">
        <v>6</v>
      </c>
      <c r="G55">
        <v>2</v>
      </c>
      <c r="H55">
        <v>0</v>
      </c>
      <c r="I55">
        <v>1</v>
      </c>
      <c r="J55">
        <v>1</v>
      </c>
      <c r="L55" s="52">
        <f t="shared" si="7"/>
        <v>150.58750000000001</v>
      </c>
      <c r="M55" s="52"/>
      <c r="N55">
        <f>IF(E55=2,E55*propocet!$K$17,propocet!$K$15+propocet!$K$17)</f>
        <v>6.5000000000000009</v>
      </c>
      <c r="O55" s="2">
        <f t="shared" si="0"/>
        <v>7.6875</v>
      </c>
      <c r="P55" s="2">
        <f t="shared" si="1"/>
        <v>25.574999999999999</v>
      </c>
      <c r="Q55" s="2">
        <f>E55*VLOOKUP(popis!$B$23,Uvse,2,0)</f>
        <v>22.349999999999998</v>
      </c>
      <c r="R55" s="2">
        <f>E55*VLOOKUP(popis!$B$28,Uvse,2,0)</f>
        <v>10.875</v>
      </c>
      <c r="S55" s="2">
        <f>IF(F55=12,CO_ukony!$K$7,IF(F55=6,CO_ukony!$K$6,IF(F55=3,propocet!$K$20,F55*VLOOKUP($AA$13,Uvse,2,0))))</f>
        <v>14.725</v>
      </c>
      <c r="T55" s="2">
        <f>IF(F55=12,CO_ukony!$K$5,IF(F55=6,CO_ukony!$K$4,IF(F55=3,propocet!$K$22,F55*VLOOKUP($AA$14,Uvse,2,0))))</f>
        <v>24.0625</v>
      </c>
      <c r="U55" s="2">
        <f t="shared" si="2"/>
        <v>14.374999999999998</v>
      </c>
      <c r="V55" s="2">
        <f t="shared" si="3"/>
        <v>9.7125000000000004</v>
      </c>
      <c r="W55" s="2">
        <f t="shared" si="4"/>
        <v>0</v>
      </c>
      <c r="X55" s="2">
        <f t="shared" si="5"/>
        <v>10.424999999999999</v>
      </c>
      <c r="Y55" s="2">
        <f t="shared" si="6"/>
        <v>10.8</v>
      </c>
    </row>
    <row r="56" spans="2:25">
      <c r="B56" t="s">
        <v>203</v>
      </c>
      <c r="E56">
        <v>2</v>
      </c>
      <c r="F56">
        <v>12</v>
      </c>
      <c r="G56">
        <v>2</v>
      </c>
      <c r="H56">
        <v>0</v>
      </c>
      <c r="I56">
        <v>1</v>
      </c>
      <c r="J56">
        <v>1</v>
      </c>
      <c r="L56" s="52">
        <f t="shared" si="7"/>
        <v>199.78750000000002</v>
      </c>
      <c r="M56" s="52"/>
      <c r="N56">
        <f>IF(E56=2,E56*propocet!$K$17,propocet!$K$15+propocet!$K$17)</f>
        <v>6.5000000000000009</v>
      </c>
      <c r="O56" s="2">
        <f t="shared" si="0"/>
        <v>7.6875</v>
      </c>
      <c r="P56" s="2">
        <f t="shared" si="1"/>
        <v>25.574999999999999</v>
      </c>
      <c r="Q56" s="2">
        <f>E56*VLOOKUP(popis!$B$23,Uvse,2,0)</f>
        <v>22.349999999999998</v>
      </c>
      <c r="R56" s="2">
        <f>E56*VLOOKUP(popis!$B$28,Uvse,2,0)</f>
        <v>10.875</v>
      </c>
      <c r="S56" s="2">
        <f>IF(F56=12,CO_ukony!$K$7,IF(F56=6,CO_ukony!$K$6,IF(F56=3,propocet!$K$20,F56*VLOOKUP($AA$13,Uvse,2,0))))</f>
        <v>34.125</v>
      </c>
      <c r="T56" s="2">
        <f>IF(F56=12,CO_ukony!$K$5,IF(F56=6,CO_ukony!$K$4,IF(F56=3,propocet!$K$22,F56*VLOOKUP($AA$14,Uvse,2,0))))</f>
        <v>53.862500000000004</v>
      </c>
      <c r="U56" s="2">
        <f t="shared" si="2"/>
        <v>14.374999999999998</v>
      </c>
      <c r="V56" s="2">
        <f t="shared" si="3"/>
        <v>9.7125000000000004</v>
      </c>
      <c r="W56" s="2">
        <f t="shared" si="4"/>
        <v>0</v>
      </c>
      <c r="X56" s="2">
        <f t="shared" si="5"/>
        <v>10.424999999999999</v>
      </c>
      <c r="Y56" s="2">
        <f t="shared" si="6"/>
        <v>10.8</v>
      </c>
    </row>
    <row r="57" spans="2:25">
      <c r="B57" t="s">
        <v>204</v>
      </c>
      <c r="E57">
        <v>1</v>
      </c>
      <c r="F57">
        <v>2</v>
      </c>
      <c r="G57">
        <v>2</v>
      </c>
      <c r="H57">
        <v>0</v>
      </c>
      <c r="I57">
        <v>1</v>
      </c>
      <c r="J57">
        <v>1</v>
      </c>
      <c r="L57" s="52">
        <f t="shared" si="7"/>
        <v>109.40208333333334</v>
      </c>
      <c r="M57" s="52"/>
      <c r="N57">
        <f>IF(E57=2,E57*propocet!$K$17,propocet!$K$15+propocet!$K$17)</f>
        <v>13.575000000000001</v>
      </c>
      <c r="O57" s="2">
        <f t="shared" si="0"/>
        <v>7.6875</v>
      </c>
      <c r="P57" s="2">
        <f t="shared" si="1"/>
        <v>25.574999999999999</v>
      </c>
      <c r="Q57" s="2">
        <f>E57*VLOOKUP(popis!$B$23,Uvse,2,0)</f>
        <v>11.174999999999999</v>
      </c>
      <c r="R57" s="2">
        <f>E57*VLOOKUP(popis!$B$28,Uvse,2,0)</f>
        <v>5.4375</v>
      </c>
      <c r="S57" s="2">
        <f>IF(F57=12,CO_ukony!$K$7,IF(F57=6,CO_ukony!$K$6,IF(F57=3,propocet!$K$20,F57*VLOOKUP($AA$13,Uvse,2,0))))</f>
        <v>5.9013888888888895</v>
      </c>
      <c r="T57" s="2">
        <f>IF(F57=12,CO_ukony!$K$5,IF(F57=6,CO_ukony!$K$4,IF(F57=3,propocet!$K$22,F57*VLOOKUP($AA$14,Uvse,2,0))))</f>
        <v>8.313194444444445</v>
      </c>
      <c r="U57" s="2">
        <f t="shared" si="2"/>
        <v>14.374999999999998</v>
      </c>
      <c r="V57" s="2">
        <f t="shared" si="3"/>
        <v>9.7125000000000004</v>
      </c>
      <c r="W57" s="2">
        <f t="shared" si="4"/>
        <v>0</v>
      </c>
      <c r="X57" s="2">
        <f t="shared" si="5"/>
        <v>10.424999999999999</v>
      </c>
      <c r="Y57" s="2">
        <f t="shared" si="6"/>
        <v>10.8</v>
      </c>
    </row>
    <row r="58" spans="2:25">
      <c r="B58" t="s">
        <v>205</v>
      </c>
      <c r="E58">
        <v>2</v>
      </c>
      <c r="F58">
        <v>8</v>
      </c>
      <c r="G58">
        <v>2</v>
      </c>
      <c r="H58">
        <v>0</v>
      </c>
      <c r="I58">
        <v>1</v>
      </c>
      <c r="J58">
        <v>1</v>
      </c>
      <c r="L58" s="52">
        <f t="shared" si="7"/>
        <v>168.65833333333336</v>
      </c>
      <c r="M58" s="52"/>
      <c r="N58">
        <f>IF(E58=2,E58*propocet!$K$17,propocet!$K$15+propocet!$K$17)</f>
        <v>6.5000000000000009</v>
      </c>
      <c r="O58" s="2">
        <f t="shared" si="0"/>
        <v>7.6875</v>
      </c>
      <c r="P58" s="2">
        <f t="shared" si="1"/>
        <v>25.574999999999999</v>
      </c>
      <c r="Q58" s="2">
        <f>E58*VLOOKUP(popis!$B$23,Uvse,2,0)</f>
        <v>22.349999999999998</v>
      </c>
      <c r="R58" s="2">
        <f>E58*VLOOKUP(popis!$B$28,Uvse,2,0)</f>
        <v>10.875</v>
      </c>
      <c r="S58" s="2">
        <f>IF(F58=12,CO_ukony!$K$7,IF(F58=6,CO_ukony!$K$6,IF(F58=3,propocet!$K$20,F58*VLOOKUP($AA$13,Uvse,2,0))))</f>
        <v>23.605555555555558</v>
      </c>
      <c r="T58" s="2">
        <f>IF(F58=12,CO_ukony!$K$5,IF(F58=6,CO_ukony!$K$4,IF(F58=3,propocet!$K$22,F58*VLOOKUP($AA$14,Uvse,2,0))))</f>
        <v>33.25277777777778</v>
      </c>
      <c r="U58" s="2">
        <f t="shared" si="2"/>
        <v>14.374999999999998</v>
      </c>
      <c r="V58" s="2">
        <f t="shared" si="3"/>
        <v>9.7125000000000004</v>
      </c>
      <c r="W58" s="2">
        <f t="shared" si="4"/>
        <v>0</v>
      </c>
      <c r="X58" s="2">
        <f t="shared" si="5"/>
        <v>10.424999999999999</v>
      </c>
      <c r="Y58" s="2">
        <f t="shared" si="6"/>
        <v>10.8</v>
      </c>
    </row>
    <row r="59" spans="2:25">
      <c r="B59" t="s">
        <v>206</v>
      </c>
      <c r="E59">
        <v>1</v>
      </c>
      <c r="F59">
        <v>4</v>
      </c>
      <c r="G59">
        <v>2</v>
      </c>
      <c r="H59">
        <v>0</v>
      </c>
      <c r="I59">
        <v>1</v>
      </c>
      <c r="J59">
        <v>1</v>
      </c>
      <c r="L59" s="52">
        <f t="shared" si="7"/>
        <v>123.61666666666667</v>
      </c>
      <c r="M59" s="52"/>
      <c r="N59">
        <f>IF(E59=2,E59*propocet!$K$17,propocet!$K$15+propocet!$K$17)</f>
        <v>13.575000000000001</v>
      </c>
      <c r="O59" s="2">
        <f t="shared" si="0"/>
        <v>7.6875</v>
      </c>
      <c r="P59" s="2">
        <f t="shared" si="1"/>
        <v>25.574999999999999</v>
      </c>
      <c r="Q59" s="2">
        <f>E59*VLOOKUP(popis!$B$23,Uvse,2,0)</f>
        <v>11.174999999999999</v>
      </c>
      <c r="R59" s="2">
        <f>E59*VLOOKUP(popis!$B$28,Uvse,2,0)</f>
        <v>5.4375</v>
      </c>
      <c r="S59" s="2">
        <f>IF(F59=12,CO_ukony!$K$7,IF(F59=6,CO_ukony!$K$6,IF(F59=3,propocet!$K$20,F59*VLOOKUP($AA$13,Uvse,2,0))))</f>
        <v>11.802777777777779</v>
      </c>
      <c r="T59" s="2">
        <f>IF(F59=12,CO_ukony!$K$5,IF(F59=6,CO_ukony!$K$4,IF(F59=3,propocet!$K$22,F59*VLOOKUP($AA$14,Uvse,2,0))))</f>
        <v>16.62638888888889</v>
      </c>
      <c r="U59" s="2">
        <f t="shared" si="2"/>
        <v>14.374999999999998</v>
      </c>
      <c r="V59" s="2">
        <f t="shared" si="3"/>
        <v>9.7125000000000004</v>
      </c>
      <c r="W59" s="2">
        <f t="shared" si="4"/>
        <v>0</v>
      </c>
      <c r="X59" s="2">
        <f t="shared" si="5"/>
        <v>10.424999999999999</v>
      </c>
      <c r="Y59" s="2">
        <f t="shared" si="6"/>
        <v>10.8</v>
      </c>
    </row>
    <row r="60" spans="2:25">
      <c r="B60" t="s">
        <v>207</v>
      </c>
      <c r="E60">
        <v>2</v>
      </c>
      <c r="F60">
        <v>12</v>
      </c>
      <c r="G60">
        <v>2</v>
      </c>
      <c r="H60">
        <v>0</v>
      </c>
      <c r="I60">
        <v>1</v>
      </c>
      <c r="J60">
        <v>1</v>
      </c>
      <c r="L60" s="52">
        <f t="shared" si="7"/>
        <v>199.78750000000002</v>
      </c>
      <c r="M60" s="52"/>
      <c r="N60">
        <f>IF(E60=2,E60*propocet!$K$17,propocet!$K$15+propocet!$K$17)</f>
        <v>6.5000000000000009</v>
      </c>
      <c r="O60" s="2">
        <f t="shared" si="0"/>
        <v>7.6875</v>
      </c>
      <c r="P60" s="2">
        <f t="shared" si="1"/>
        <v>25.574999999999999</v>
      </c>
      <c r="Q60" s="2">
        <f>E60*VLOOKUP(popis!$B$23,Uvse,2,0)</f>
        <v>22.349999999999998</v>
      </c>
      <c r="R60" s="2">
        <f>E60*VLOOKUP(popis!$B$28,Uvse,2,0)</f>
        <v>10.875</v>
      </c>
      <c r="S60" s="2">
        <f>IF(F60=12,CO_ukony!$K$7,IF(F60=6,CO_ukony!$K$6,IF(F60=3,propocet!$K$20,F60*VLOOKUP($AA$13,Uvse,2,0))))</f>
        <v>34.125</v>
      </c>
      <c r="T60" s="2">
        <f>IF(F60=12,CO_ukony!$K$5,IF(F60=6,CO_ukony!$K$4,IF(F60=3,propocet!$K$22,F60*VLOOKUP($AA$14,Uvse,2,0))))</f>
        <v>53.862500000000004</v>
      </c>
      <c r="U60" s="2">
        <f t="shared" si="2"/>
        <v>14.374999999999998</v>
      </c>
      <c r="V60" s="2">
        <f t="shared" si="3"/>
        <v>9.7125000000000004</v>
      </c>
      <c r="W60" s="2">
        <f t="shared" si="4"/>
        <v>0</v>
      </c>
      <c r="X60" s="2">
        <f t="shared" si="5"/>
        <v>10.424999999999999</v>
      </c>
      <c r="Y60" s="2">
        <f t="shared" si="6"/>
        <v>10.8</v>
      </c>
    </row>
    <row r="61" spans="2:25">
      <c r="B61" t="s">
        <v>208</v>
      </c>
      <c r="E61">
        <v>2</v>
      </c>
      <c r="F61">
        <v>4</v>
      </c>
      <c r="G61">
        <v>2</v>
      </c>
      <c r="H61">
        <v>0</v>
      </c>
      <c r="I61">
        <v>1</v>
      </c>
      <c r="J61">
        <v>1</v>
      </c>
      <c r="L61" s="52">
        <f t="shared" si="7"/>
        <v>140.22916666666669</v>
      </c>
      <c r="M61" s="52"/>
      <c r="N61">
        <f>IF(E61=2,E61*propocet!$K$17,propocet!$K$15+propocet!$K$17)</f>
        <v>6.5000000000000009</v>
      </c>
      <c r="O61" s="2">
        <f t="shared" si="0"/>
        <v>7.6875</v>
      </c>
      <c r="P61" s="2">
        <f t="shared" si="1"/>
        <v>25.574999999999999</v>
      </c>
      <c r="Q61" s="2">
        <f>E61*VLOOKUP(popis!$B$23,Uvse,2,0)</f>
        <v>22.349999999999998</v>
      </c>
      <c r="R61" s="2">
        <f>E61*VLOOKUP(popis!$B$28,Uvse,2,0)</f>
        <v>10.875</v>
      </c>
      <c r="S61" s="2">
        <f>IF(F61=12,CO_ukony!$K$7,IF(F61=6,CO_ukony!$K$6,IF(F61=3,propocet!$K$20,F61*VLOOKUP($AA$13,Uvse,2,0))))</f>
        <v>11.802777777777779</v>
      </c>
      <c r="T61" s="2">
        <f>IF(F61=12,CO_ukony!$K$5,IF(F61=6,CO_ukony!$K$4,IF(F61=3,propocet!$K$22,F61*VLOOKUP($AA$14,Uvse,2,0))))</f>
        <v>16.62638888888889</v>
      </c>
      <c r="U61" s="2">
        <f t="shared" si="2"/>
        <v>14.374999999999998</v>
      </c>
      <c r="V61" s="2">
        <f t="shared" si="3"/>
        <v>9.7125000000000004</v>
      </c>
      <c r="W61" s="2">
        <f t="shared" si="4"/>
        <v>0</v>
      </c>
      <c r="X61" s="2">
        <f t="shared" si="5"/>
        <v>10.424999999999999</v>
      </c>
      <c r="Y61" s="2">
        <f t="shared" si="6"/>
        <v>10.8</v>
      </c>
    </row>
    <row r="62" spans="2:25">
      <c r="B62" t="s">
        <v>209</v>
      </c>
      <c r="E62">
        <v>2</v>
      </c>
      <c r="F62">
        <v>6</v>
      </c>
      <c r="G62">
        <v>2</v>
      </c>
      <c r="H62">
        <v>0</v>
      </c>
      <c r="I62">
        <v>1</v>
      </c>
      <c r="J62">
        <v>1</v>
      </c>
      <c r="L62" s="52">
        <f t="shared" si="7"/>
        <v>150.58750000000001</v>
      </c>
      <c r="M62" s="52"/>
      <c r="N62">
        <f>IF(E62=2,E62*propocet!$K$17,propocet!$K$15+propocet!$K$17)</f>
        <v>6.5000000000000009</v>
      </c>
      <c r="O62" s="2">
        <f t="shared" si="0"/>
        <v>7.6875</v>
      </c>
      <c r="P62" s="2">
        <f t="shared" si="1"/>
        <v>25.574999999999999</v>
      </c>
      <c r="Q62" s="2">
        <f>E62*VLOOKUP(popis!$B$23,Uvse,2,0)</f>
        <v>22.349999999999998</v>
      </c>
      <c r="R62" s="2">
        <f>E62*VLOOKUP(popis!$B$28,Uvse,2,0)</f>
        <v>10.875</v>
      </c>
      <c r="S62" s="2">
        <f>IF(F62=12,CO_ukony!$K$7,IF(F62=6,CO_ukony!$K$6,IF(F62=3,propocet!$K$20,F62*VLOOKUP($AA$13,Uvse,2,0))))</f>
        <v>14.725</v>
      </c>
      <c r="T62" s="2">
        <f>IF(F62=12,CO_ukony!$K$5,IF(F62=6,CO_ukony!$K$4,IF(F62=3,propocet!$K$22,F62*VLOOKUP($AA$14,Uvse,2,0))))</f>
        <v>24.0625</v>
      </c>
      <c r="U62" s="2">
        <f t="shared" si="2"/>
        <v>14.374999999999998</v>
      </c>
      <c r="V62" s="2">
        <f t="shared" si="3"/>
        <v>9.7125000000000004</v>
      </c>
      <c r="W62" s="2">
        <f t="shared" si="4"/>
        <v>0</v>
      </c>
      <c r="X62" s="2">
        <f t="shared" si="5"/>
        <v>10.424999999999999</v>
      </c>
      <c r="Y62" s="2">
        <f t="shared" si="6"/>
        <v>10.8</v>
      </c>
    </row>
    <row r="63" spans="2:25">
      <c r="B63" t="s">
        <v>210</v>
      </c>
      <c r="E63">
        <v>2</v>
      </c>
      <c r="F63">
        <v>6</v>
      </c>
      <c r="G63">
        <v>2</v>
      </c>
      <c r="H63">
        <v>0</v>
      </c>
      <c r="I63">
        <v>1</v>
      </c>
      <c r="J63">
        <v>1</v>
      </c>
      <c r="L63" s="52">
        <f t="shared" si="7"/>
        <v>150.58750000000001</v>
      </c>
      <c r="M63" s="52"/>
      <c r="N63">
        <f>IF(E63=2,E63*propocet!$K$17,propocet!$K$15+propocet!$K$17)</f>
        <v>6.5000000000000009</v>
      </c>
      <c r="O63" s="2">
        <f t="shared" si="0"/>
        <v>7.6875</v>
      </c>
      <c r="P63" s="2">
        <f t="shared" si="1"/>
        <v>25.574999999999999</v>
      </c>
      <c r="Q63" s="2">
        <f>E63*VLOOKUP(popis!$B$23,Uvse,2,0)</f>
        <v>22.349999999999998</v>
      </c>
      <c r="R63" s="2">
        <f>E63*VLOOKUP(popis!$B$28,Uvse,2,0)</f>
        <v>10.875</v>
      </c>
      <c r="S63" s="2">
        <f>IF(F63=12,CO_ukony!$K$7,IF(F63=6,CO_ukony!$K$6,IF(F63=3,propocet!$K$20,F63*VLOOKUP($AA$13,Uvse,2,0))))</f>
        <v>14.725</v>
      </c>
      <c r="T63" s="2">
        <f>IF(F63=12,CO_ukony!$K$5,IF(F63=6,CO_ukony!$K$4,IF(F63=3,propocet!$K$22,F63*VLOOKUP($AA$14,Uvse,2,0))))</f>
        <v>24.0625</v>
      </c>
      <c r="U63" s="2">
        <f t="shared" si="2"/>
        <v>14.374999999999998</v>
      </c>
      <c r="V63" s="2">
        <f t="shared" si="3"/>
        <v>9.7125000000000004</v>
      </c>
      <c r="W63" s="2">
        <f t="shared" si="4"/>
        <v>0</v>
      </c>
      <c r="X63" s="2">
        <f t="shared" si="5"/>
        <v>10.424999999999999</v>
      </c>
      <c r="Y63" s="2">
        <f t="shared" si="6"/>
        <v>10.8</v>
      </c>
    </row>
    <row r="64" spans="2:25">
      <c r="B64" t="s">
        <v>211</v>
      </c>
      <c r="E64">
        <v>2</v>
      </c>
      <c r="F64">
        <v>2</v>
      </c>
      <c r="G64">
        <v>2</v>
      </c>
      <c r="H64">
        <v>0</v>
      </c>
      <c r="I64">
        <v>1</v>
      </c>
      <c r="J64">
        <v>1</v>
      </c>
      <c r="L64" s="52">
        <f t="shared" si="7"/>
        <v>126.01458333333333</v>
      </c>
      <c r="M64" s="52"/>
      <c r="N64">
        <f>IF(E64=2,E64*propocet!$K$17,propocet!$K$15+propocet!$K$17)</f>
        <v>6.5000000000000009</v>
      </c>
      <c r="O64" s="2">
        <f t="shared" si="0"/>
        <v>7.6875</v>
      </c>
      <c r="P64" s="2">
        <f t="shared" si="1"/>
        <v>25.574999999999999</v>
      </c>
      <c r="Q64" s="2">
        <f>E64*VLOOKUP(popis!$B$23,Uvse,2,0)</f>
        <v>22.349999999999998</v>
      </c>
      <c r="R64" s="2">
        <f>E64*VLOOKUP(popis!$B$28,Uvse,2,0)</f>
        <v>10.875</v>
      </c>
      <c r="S64" s="2">
        <f>IF(F64=12,CO_ukony!$K$7,IF(F64=6,CO_ukony!$K$6,IF(F64=3,propocet!$K$20,F64*VLOOKUP($AA$13,Uvse,2,0))))</f>
        <v>5.9013888888888895</v>
      </c>
      <c r="T64" s="2">
        <f>IF(F64=12,CO_ukony!$K$5,IF(F64=6,CO_ukony!$K$4,IF(F64=3,propocet!$K$22,F64*VLOOKUP($AA$14,Uvse,2,0))))</f>
        <v>8.313194444444445</v>
      </c>
      <c r="U64" s="2">
        <f t="shared" si="2"/>
        <v>14.374999999999998</v>
      </c>
      <c r="V64" s="2">
        <f t="shared" si="3"/>
        <v>9.7125000000000004</v>
      </c>
      <c r="W64" s="2">
        <f t="shared" si="4"/>
        <v>0</v>
      </c>
      <c r="X64" s="2">
        <f t="shared" si="5"/>
        <v>10.424999999999999</v>
      </c>
      <c r="Y64" s="2">
        <f t="shared" si="6"/>
        <v>10.8</v>
      </c>
    </row>
    <row r="65" spans="2:25">
      <c r="B65" t="s">
        <v>212</v>
      </c>
      <c r="E65">
        <v>2</v>
      </c>
      <c r="F65">
        <v>6</v>
      </c>
      <c r="G65">
        <v>2</v>
      </c>
      <c r="H65">
        <v>0</v>
      </c>
      <c r="I65">
        <v>1</v>
      </c>
      <c r="J65">
        <v>1</v>
      </c>
      <c r="L65" s="52">
        <f t="shared" si="7"/>
        <v>150.58750000000001</v>
      </c>
      <c r="M65" s="52"/>
      <c r="N65">
        <f>IF(E65=2,E65*propocet!$K$17,propocet!$K$15+propocet!$K$17)</f>
        <v>6.5000000000000009</v>
      </c>
      <c r="O65" s="2">
        <f t="shared" si="0"/>
        <v>7.6875</v>
      </c>
      <c r="P65" s="2">
        <f t="shared" si="1"/>
        <v>25.574999999999999</v>
      </c>
      <c r="Q65" s="2">
        <f>E65*VLOOKUP(popis!$B$23,Uvse,2,0)</f>
        <v>22.349999999999998</v>
      </c>
      <c r="R65" s="2">
        <f>E65*VLOOKUP(popis!$B$28,Uvse,2,0)</f>
        <v>10.875</v>
      </c>
      <c r="S65" s="2">
        <f>IF(F65=12,CO_ukony!$K$7,IF(F65=6,CO_ukony!$K$6,IF(F65=3,propocet!$K$20,F65*VLOOKUP($AA$13,Uvse,2,0))))</f>
        <v>14.725</v>
      </c>
      <c r="T65" s="2">
        <f>IF(F65=12,CO_ukony!$K$5,IF(F65=6,CO_ukony!$K$4,IF(F65=3,propocet!$K$22,F65*VLOOKUP($AA$14,Uvse,2,0))))</f>
        <v>24.0625</v>
      </c>
      <c r="U65" s="2">
        <f t="shared" si="2"/>
        <v>14.374999999999998</v>
      </c>
      <c r="V65" s="2">
        <f t="shared" si="3"/>
        <v>9.7125000000000004</v>
      </c>
      <c r="W65" s="2">
        <f t="shared" si="4"/>
        <v>0</v>
      </c>
      <c r="X65" s="2">
        <f t="shared" si="5"/>
        <v>10.424999999999999</v>
      </c>
      <c r="Y65" s="2">
        <f t="shared" si="6"/>
        <v>10.8</v>
      </c>
    </row>
    <row r="66" spans="2:25">
      <c r="B66" t="s">
        <v>213</v>
      </c>
      <c r="E66">
        <v>2</v>
      </c>
      <c r="F66">
        <v>6</v>
      </c>
      <c r="G66">
        <v>2</v>
      </c>
      <c r="H66">
        <v>0</v>
      </c>
      <c r="I66">
        <v>1</v>
      </c>
      <c r="J66">
        <v>1</v>
      </c>
      <c r="L66" s="52">
        <f t="shared" si="7"/>
        <v>150.58750000000001</v>
      </c>
      <c r="M66" s="52"/>
      <c r="N66">
        <f>IF(E66=2,E66*propocet!$K$17,propocet!$K$15+propocet!$K$17)</f>
        <v>6.5000000000000009</v>
      </c>
      <c r="O66" s="2">
        <f t="shared" ref="O66:O129" si="8">J66*VLOOKUP($AA$2,Uvse,2,0)</f>
        <v>7.6875</v>
      </c>
      <c r="P66" s="2">
        <f t="shared" ref="P66:P129" si="9">J66*VLOOKUP($AA$3,Uvse,2,0)</f>
        <v>25.574999999999999</v>
      </c>
      <c r="Q66" s="2">
        <f>E66*VLOOKUP(popis!$B$23,Uvse,2,0)</f>
        <v>22.349999999999998</v>
      </c>
      <c r="R66" s="2">
        <f>E66*VLOOKUP(popis!$B$28,Uvse,2,0)</f>
        <v>10.875</v>
      </c>
      <c r="S66" s="2">
        <f>IF(F66=12,CO_ukony!$K$7,IF(F66=6,CO_ukony!$K$6,IF(F66=3,propocet!$K$20,F66*VLOOKUP($AA$13,Uvse,2,0))))</f>
        <v>14.725</v>
      </c>
      <c r="T66" s="2">
        <f>IF(F66=12,CO_ukony!$K$5,IF(F66=6,CO_ukony!$K$4,IF(F66=3,propocet!$K$22,F66*VLOOKUP($AA$14,Uvse,2,0))))</f>
        <v>24.0625</v>
      </c>
      <c r="U66" s="2">
        <f t="shared" ref="U66:U129" si="10">G66*VLOOKUP($AA$10,Uvse,2,0)</f>
        <v>14.374999999999998</v>
      </c>
      <c r="V66" s="2">
        <f t="shared" ref="V66:V129" si="11">G66*VLOOKUP($AA$11,Uvse,2,0)</f>
        <v>9.7125000000000004</v>
      </c>
      <c r="W66" s="2">
        <f t="shared" ref="W66:W129" si="12">H66*VLOOKUP($AA$9,Uvse,2,0)</f>
        <v>0</v>
      </c>
      <c r="X66" s="2">
        <f t="shared" ref="X66:X129" si="13">I66*VLOOKUP($AA$12,Uvse,2,0)</f>
        <v>10.424999999999999</v>
      </c>
      <c r="Y66" s="2">
        <f t="shared" ref="Y66:Y129" si="14">I66*VLOOKUP($AA$8,Uvse,2,0)</f>
        <v>10.8</v>
      </c>
    </row>
    <row r="67" spans="2:25">
      <c r="B67" t="s">
        <v>214</v>
      </c>
      <c r="E67">
        <v>2</v>
      </c>
      <c r="F67">
        <v>12</v>
      </c>
      <c r="G67">
        <v>2</v>
      </c>
      <c r="H67">
        <v>0</v>
      </c>
      <c r="I67">
        <v>1</v>
      </c>
      <c r="J67">
        <v>1</v>
      </c>
      <c r="L67" s="52">
        <f t="shared" ref="L67:L130" si="15">SUM(O67:Y67)</f>
        <v>199.78750000000002</v>
      </c>
      <c r="M67" s="52"/>
      <c r="N67">
        <f>IF(E67=2,E67*propocet!$K$17,propocet!$K$15+propocet!$K$17)</f>
        <v>6.5000000000000009</v>
      </c>
      <c r="O67" s="2">
        <f t="shared" si="8"/>
        <v>7.6875</v>
      </c>
      <c r="P67" s="2">
        <f t="shared" si="9"/>
        <v>25.574999999999999</v>
      </c>
      <c r="Q67" s="2">
        <f>E67*VLOOKUP(popis!$B$23,Uvse,2,0)</f>
        <v>22.349999999999998</v>
      </c>
      <c r="R67" s="2">
        <f>E67*VLOOKUP(popis!$B$28,Uvse,2,0)</f>
        <v>10.875</v>
      </c>
      <c r="S67" s="2">
        <f>IF(F67=12,CO_ukony!$K$7,IF(F67=6,CO_ukony!$K$6,IF(F67=3,propocet!$K$20,F67*VLOOKUP($AA$13,Uvse,2,0))))</f>
        <v>34.125</v>
      </c>
      <c r="T67" s="2">
        <f>IF(F67=12,CO_ukony!$K$5,IF(F67=6,CO_ukony!$K$4,IF(F67=3,propocet!$K$22,F67*VLOOKUP($AA$14,Uvse,2,0))))</f>
        <v>53.862500000000004</v>
      </c>
      <c r="U67" s="2">
        <f t="shared" si="10"/>
        <v>14.374999999999998</v>
      </c>
      <c r="V67" s="2">
        <f t="shared" si="11"/>
        <v>9.7125000000000004</v>
      </c>
      <c r="W67" s="2">
        <f t="shared" si="12"/>
        <v>0</v>
      </c>
      <c r="X67" s="2">
        <f t="shared" si="13"/>
        <v>10.424999999999999</v>
      </c>
      <c r="Y67" s="2">
        <f t="shared" si="14"/>
        <v>10.8</v>
      </c>
    </row>
    <row r="68" spans="2:25">
      <c r="B68" t="s">
        <v>215</v>
      </c>
      <c r="E68">
        <v>2</v>
      </c>
      <c r="F68">
        <v>12</v>
      </c>
      <c r="G68">
        <v>2</v>
      </c>
      <c r="H68">
        <v>0</v>
      </c>
      <c r="I68">
        <v>1</v>
      </c>
      <c r="J68">
        <v>1</v>
      </c>
      <c r="L68" s="52">
        <f t="shared" si="15"/>
        <v>199.78750000000002</v>
      </c>
      <c r="M68" s="52"/>
      <c r="N68">
        <f>IF(E68=2,E68*propocet!$K$17,propocet!$K$15+propocet!$K$17)</f>
        <v>6.5000000000000009</v>
      </c>
      <c r="O68" s="2">
        <f t="shared" si="8"/>
        <v>7.6875</v>
      </c>
      <c r="P68" s="2">
        <f t="shared" si="9"/>
        <v>25.574999999999999</v>
      </c>
      <c r="Q68" s="2">
        <f>E68*VLOOKUP(popis!$B$23,Uvse,2,0)</f>
        <v>22.349999999999998</v>
      </c>
      <c r="R68" s="2">
        <f>E68*VLOOKUP(popis!$B$28,Uvse,2,0)</f>
        <v>10.875</v>
      </c>
      <c r="S68" s="2">
        <f>IF(F68=12,CO_ukony!$K$7,IF(F68=6,CO_ukony!$K$6,IF(F68=3,propocet!$K$20,F68*VLOOKUP($AA$13,Uvse,2,0))))</f>
        <v>34.125</v>
      </c>
      <c r="T68" s="2">
        <f>IF(F68=12,CO_ukony!$K$5,IF(F68=6,CO_ukony!$K$4,IF(F68=3,propocet!$K$22,F68*VLOOKUP($AA$14,Uvse,2,0))))</f>
        <v>53.862500000000004</v>
      </c>
      <c r="U68" s="2">
        <f t="shared" si="10"/>
        <v>14.374999999999998</v>
      </c>
      <c r="V68" s="2">
        <f t="shared" si="11"/>
        <v>9.7125000000000004</v>
      </c>
      <c r="W68" s="2">
        <f t="shared" si="12"/>
        <v>0</v>
      </c>
      <c r="X68" s="2">
        <f t="shared" si="13"/>
        <v>10.424999999999999</v>
      </c>
      <c r="Y68" s="2">
        <f t="shared" si="14"/>
        <v>10.8</v>
      </c>
    </row>
    <row r="69" spans="2:25">
      <c r="B69" t="s">
        <v>216</v>
      </c>
      <c r="E69">
        <v>2</v>
      </c>
      <c r="F69">
        <v>8</v>
      </c>
      <c r="G69">
        <v>2</v>
      </c>
      <c r="H69">
        <v>0</v>
      </c>
      <c r="I69">
        <v>1</v>
      </c>
      <c r="J69">
        <v>1</v>
      </c>
      <c r="L69" s="52">
        <f t="shared" si="15"/>
        <v>168.65833333333336</v>
      </c>
      <c r="M69" s="52"/>
      <c r="N69">
        <f>IF(E69=2,E69*propocet!$K$17,propocet!$K$15+propocet!$K$17)</f>
        <v>6.5000000000000009</v>
      </c>
      <c r="O69" s="2">
        <f t="shared" si="8"/>
        <v>7.6875</v>
      </c>
      <c r="P69" s="2">
        <f t="shared" si="9"/>
        <v>25.574999999999999</v>
      </c>
      <c r="Q69" s="2">
        <f>E69*VLOOKUP(popis!$B$23,Uvse,2,0)</f>
        <v>22.349999999999998</v>
      </c>
      <c r="R69" s="2">
        <f>E69*VLOOKUP(popis!$B$28,Uvse,2,0)</f>
        <v>10.875</v>
      </c>
      <c r="S69" s="2">
        <f>IF(F69=12,CO_ukony!$K$7,IF(F69=6,CO_ukony!$K$6,IF(F69=3,propocet!$K$20,F69*VLOOKUP($AA$13,Uvse,2,0))))</f>
        <v>23.605555555555558</v>
      </c>
      <c r="T69" s="2">
        <f>IF(F69=12,CO_ukony!$K$5,IF(F69=6,CO_ukony!$K$4,IF(F69=3,propocet!$K$22,F69*VLOOKUP($AA$14,Uvse,2,0))))</f>
        <v>33.25277777777778</v>
      </c>
      <c r="U69" s="2">
        <f t="shared" si="10"/>
        <v>14.374999999999998</v>
      </c>
      <c r="V69" s="2">
        <f t="shared" si="11"/>
        <v>9.7125000000000004</v>
      </c>
      <c r="W69" s="2">
        <f t="shared" si="12"/>
        <v>0</v>
      </c>
      <c r="X69" s="2">
        <f t="shared" si="13"/>
        <v>10.424999999999999</v>
      </c>
      <c r="Y69" s="2">
        <f t="shared" si="14"/>
        <v>10.8</v>
      </c>
    </row>
    <row r="70" spans="2:25">
      <c r="B70" t="s">
        <v>217</v>
      </c>
      <c r="E70">
        <v>2</v>
      </c>
      <c r="F70">
        <v>12</v>
      </c>
      <c r="G70">
        <v>2</v>
      </c>
      <c r="H70">
        <v>0</v>
      </c>
      <c r="I70">
        <v>1</v>
      </c>
      <c r="J70">
        <v>1</v>
      </c>
      <c r="L70" s="52">
        <f t="shared" si="15"/>
        <v>199.78750000000002</v>
      </c>
      <c r="M70" s="52"/>
      <c r="N70">
        <f>IF(E70=2,E70*propocet!$K$17,propocet!$K$15+propocet!$K$17)</f>
        <v>6.5000000000000009</v>
      </c>
      <c r="O70" s="2">
        <f t="shared" si="8"/>
        <v>7.6875</v>
      </c>
      <c r="P70" s="2">
        <f t="shared" si="9"/>
        <v>25.574999999999999</v>
      </c>
      <c r="Q70" s="2">
        <f>E70*VLOOKUP(popis!$B$23,Uvse,2,0)</f>
        <v>22.349999999999998</v>
      </c>
      <c r="R70" s="2">
        <f>E70*VLOOKUP(popis!$B$28,Uvse,2,0)</f>
        <v>10.875</v>
      </c>
      <c r="S70" s="2">
        <f>IF(F70=12,CO_ukony!$K$7,IF(F70=6,CO_ukony!$K$6,IF(F70=3,propocet!$K$20,F70*VLOOKUP($AA$13,Uvse,2,0))))</f>
        <v>34.125</v>
      </c>
      <c r="T70" s="2">
        <f>IF(F70=12,CO_ukony!$K$5,IF(F70=6,CO_ukony!$K$4,IF(F70=3,propocet!$K$22,F70*VLOOKUP($AA$14,Uvse,2,0))))</f>
        <v>53.862500000000004</v>
      </c>
      <c r="U70" s="2">
        <f t="shared" si="10"/>
        <v>14.374999999999998</v>
      </c>
      <c r="V70" s="2">
        <f t="shared" si="11"/>
        <v>9.7125000000000004</v>
      </c>
      <c r="W70" s="2">
        <f t="shared" si="12"/>
        <v>0</v>
      </c>
      <c r="X70" s="2">
        <f t="shared" si="13"/>
        <v>10.424999999999999</v>
      </c>
      <c r="Y70" s="2">
        <f t="shared" si="14"/>
        <v>10.8</v>
      </c>
    </row>
    <row r="71" spans="2:25">
      <c r="B71" t="s">
        <v>218</v>
      </c>
      <c r="E71">
        <v>2</v>
      </c>
      <c r="F71">
        <v>6</v>
      </c>
      <c r="G71">
        <v>2</v>
      </c>
      <c r="H71">
        <v>0</v>
      </c>
      <c r="I71">
        <v>1</v>
      </c>
      <c r="J71">
        <v>1</v>
      </c>
      <c r="L71" s="52">
        <f t="shared" si="15"/>
        <v>150.58750000000001</v>
      </c>
      <c r="M71" s="52"/>
      <c r="N71">
        <f>IF(E71=2,E71*propocet!$K$17,propocet!$K$15+propocet!$K$17)</f>
        <v>6.5000000000000009</v>
      </c>
      <c r="O71" s="2">
        <f t="shared" si="8"/>
        <v>7.6875</v>
      </c>
      <c r="P71" s="2">
        <f t="shared" si="9"/>
        <v>25.574999999999999</v>
      </c>
      <c r="Q71" s="2">
        <f>E71*VLOOKUP(popis!$B$23,Uvse,2,0)</f>
        <v>22.349999999999998</v>
      </c>
      <c r="R71" s="2">
        <f>E71*VLOOKUP(popis!$B$28,Uvse,2,0)</f>
        <v>10.875</v>
      </c>
      <c r="S71" s="2">
        <f>IF(F71=12,CO_ukony!$K$7,IF(F71=6,CO_ukony!$K$6,IF(F71=3,propocet!$K$20,F71*VLOOKUP($AA$13,Uvse,2,0))))</f>
        <v>14.725</v>
      </c>
      <c r="T71" s="2">
        <f>IF(F71=12,CO_ukony!$K$5,IF(F71=6,CO_ukony!$K$4,IF(F71=3,propocet!$K$22,F71*VLOOKUP($AA$14,Uvse,2,0))))</f>
        <v>24.0625</v>
      </c>
      <c r="U71" s="2">
        <f t="shared" si="10"/>
        <v>14.374999999999998</v>
      </c>
      <c r="V71" s="2">
        <f t="shared" si="11"/>
        <v>9.7125000000000004</v>
      </c>
      <c r="W71" s="2">
        <f t="shared" si="12"/>
        <v>0</v>
      </c>
      <c r="X71" s="2">
        <f t="shared" si="13"/>
        <v>10.424999999999999</v>
      </c>
      <c r="Y71" s="2">
        <f t="shared" si="14"/>
        <v>10.8</v>
      </c>
    </row>
    <row r="72" spans="2:25">
      <c r="B72" t="s">
        <v>219</v>
      </c>
      <c r="E72">
        <v>1</v>
      </c>
      <c r="F72">
        <v>3</v>
      </c>
      <c r="G72">
        <v>2</v>
      </c>
      <c r="H72">
        <v>0</v>
      </c>
      <c r="I72">
        <v>1</v>
      </c>
      <c r="J72">
        <v>1</v>
      </c>
      <c r="L72" s="52">
        <f t="shared" si="15"/>
        <v>117.7625</v>
      </c>
      <c r="M72" s="52"/>
      <c r="N72">
        <f>IF(E72=2,E72*propocet!$K$17,propocet!$K$15+propocet!$K$17)</f>
        <v>13.575000000000001</v>
      </c>
      <c r="O72" s="2">
        <f t="shared" si="8"/>
        <v>7.6875</v>
      </c>
      <c r="P72" s="2">
        <f t="shared" si="9"/>
        <v>25.574999999999999</v>
      </c>
      <c r="Q72" s="2">
        <f>E72*VLOOKUP(popis!$B$23,Uvse,2,0)</f>
        <v>11.174999999999999</v>
      </c>
      <c r="R72" s="2">
        <f>E72*VLOOKUP(popis!$B$28,Uvse,2,0)</f>
        <v>5.4375</v>
      </c>
      <c r="S72" s="2">
        <f>IF(F72=12,CO_ukony!$K$7,IF(F72=6,CO_ukony!$K$6,IF(F72=3,propocet!$K$20,F72*VLOOKUP($AA$13,Uvse,2,0))))</f>
        <v>10.6625</v>
      </c>
      <c r="T72" s="2">
        <f>IF(F72=12,CO_ukony!$K$5,IF(F72=6,CO_ukony!$K$4,IF(F72=3,propocet!$K$22,F72*VLOOKUP($AA$14,Uvse,2,0))))</f>
        <v>11.9125</v>
      </c>
      <c r="U72" s="2">
        <f t="shared" si="10"/>
        <v>14.374999999999998</v>
      </c>
      <c r="V72" s="2">
        <f t="shared" si="11"/>
        <v>9.7125000000000004</v>
      </c>
      <c r="W72" s="2">
        <f t="shared" si="12"/>
        <v>0</v>
      </c>
      <c r="X72" s="2">
        <f t="shared" si="13"/>
        <v>10.424999999999999</v>
      </c>
      <c r="Y72" s="2">
        <f t="shared" si="14"/>
        <v>10.8</v>
      </c>
    </row>
    <row r="73" spans="2:25">
      <c r="B73" t="s">
        <v>220</v>
      </c>
      <c r="E73">
        <v>2</v>
      </c>
      <c r="F73">
        <v>4</v>
      </c>
      <c r="G73">
        <v>2</v>
      </c>
      <c r="H73">
        <v>0</v>
      </c>
      <c r="I73">
        <v>1</v>
      </c>
      <c r="J73">
        <v>1</v>
      </c>
      <c r="L73" s="52">
        <f t="shared" si="15"/>
        <v>140.22916666666669</v>
      </c>
      <c r="M73" s="52"/>
      <c r="N73">
        <f>IF(E73=2,E73*propocet!$K$17,propocet!$K$15+propocet!$K$17)</f>
        <v>6.5000000000000009</v>
      </c>
      <c r="O73" s="2">
        <f t="shared" si="8"/>
        <v>7.6875</v>
      </c>
      <c r="P73" s="2">
        <f t="shared" si="9"/>
        <v>25.574999999999999</v>
      </c>
      <c r="Q73" s="2">
        <f>E73*VLOOKUP(popis!$B$23,Uvse,2,0)</f>
        <v>22.349999999999998</v>
      </c>
      <c r="R73" s="2">
        <f>E73*VLOOKUP(popis!$B$28,Uvse,2,0)</f>
        <v>10.875</v>
      </c>
      <c r="S73" s="2">
        <f>IF(F73=12,CO_ukony!$K$7,IF(F73=6,CO_ukony!$K$6,IF(F73=3,propocet!$K$20,F73*VLOOKUP($AA$13,Uvse,2,0))))</f>
        <v>11.802777777777779</v>
      </c>
      <c r="T73" s="2">
        <f>IF(F73=12,CO_ukony!$K$5,IF(F73=6,CO_ukony!$K$4,IF(F73=3,propocet!$K$22,F73*VLOOKUP($AA$14,Uvse,2,0))))</f>
        <v>16.62638888888889</v>
      </c>
      <c r="U73" s="2">
        <f t="shared" si="10"/>
        <v>14.374999999999998</v>
      </c>
      <c r="V73" s="2">
        <f t="shared" si="11"/>
        <v>9.7125000000000004</v>
      </c>
      <c r="W73" s="2">
        <f t="shared" si="12"/>
        <v>0</v>
      </c>
      <c r="X73" s="2">
        <f t="shared" si="13"/>
        <v>10.424999999999999</v>
      </c>
      <c r="Y73" s="2">
        <f t="shared" si="14"/>
        <v>10.8</v>
      </c>
    </row>
    <row r="74" spans="2:25">
      <c r="B74" t="s">
        <v>221</v>
      </c>
      <c r="E74">
        <v>2</v>
      </c>
      <c r="F74">
        <v>7</v>
      </c>
      <c r="G74">
        <v>2</v>
      </c>
      <c r="H74">
        <v>0</v>
      </c>
      <c r="I74">
        <v>1</v>
      </c>
      <c r="J74">
        <v>1</v>
      </c>
      <c r="L74" s="52">
        <f t="shared" si="15"/>
        <v>161.55104166666669</v>
      </c>
      <c r="M74" s="52"/>
      <c r="N74">
        <f>IF(E74=2,E74*propocet!$K$17,propocet!$K$15+propocet!$K$17)</f>
        <v>6.5000000000000009</v>
      </c>
      <c r="O74" s="2">
        <f t="shared" si="8"/>
        <v>7.6875</v>
      </c>
      <c r="P74" s="2">
        <f t="shared" si="9"/>
        <v>25.574999999999999</v>
      </c>
      <c r="Q74" s="2">
        <f>E74*VLOOKUP(popis!$B$23,Uvse,2,0)</f>
        <v>22.349999999999998</v>
      </c>
      <c r="R74" s="2">
        <f>E74*VLOOKUP(popis!$B$28,Uvse,2,0)</f>
        <v>10.875</v>
      </c>
      <c r="S74" s="2">
        <f>IF(F74=12,CO_ukony!$K$7,IF(F74=6,CO_ukony!$K$6,IF(F74=3,propocet!$K$20,F74*VLOOKUP($AA$13,Uvse,2,0))))</f>
        <v>20.654861111111114</v>
      </c>
      <c r="T74" s="2">
        <f>IF(F74=12,CO_ukony!$K$5,IF(F74=6,CO_ukony!$K$4,IF(F74=3,propocet!$K$22,F74*VLOOKUP($AA$14,Uvse,2,0))))</f>
        <v>29.096180555555556</v>
      </c>
      <c r="U74" s="2">
        <f t="shared" si="10"/>
        <v>14.374999999999998</v>
      </c>
      <c r="V74" s="2">
        <f t="shared" si="11"/>
        <v>9.7125000000000004</v>
      </c>
      <c r="W74" s="2">
        <f t="shared" si="12"/>
        <v>0</v>
      </c>
      <c r="X74" s="2">
        <f t="shared" si="13"/>
        <v>10.424999999999999</v>
      </c>
      <c r="Y74" s="2">
        <f t="shared" si="14"/>
        <v>10.8</v>
      </c>
    </row>
    <row r="75" spans="2:25">
      <c r="B75" t="s">
        <v>222</v>
      </c>
      <c r="E75">
        <v>2</v>
      </c>
      <c r="F75">
        <v>12</v>
      </c>
      <c r="G75">
        <v>2</v>
      </c>
      <c r="H75">
        <v>0</v>
      </c>
      <c r="I75">
        <v>1</v>
      </c>
      <c r="J75">
        <v>1</v>
      </c>
      <c r="L75" s="52">
        <f t="shared" si="15"/>
        <v>199.78750000000002</v>
      </c>
      <c r="M75" s="52"/>
      <c r="N75">
        <f>IF(E75=2,E75*propocet!$K$17,propocet!$K$15+propocet!$K$17)</f>
        <v>6.5000000000000009</v>
      </c>
      <c r="O75" s="2">
        <f t="shared" si="8"/>
        <v>7.6875</v>
      </c>
      <c r="P75" s="2">
        <f t="shared" si="9"/>
        <v>25.574999999999999</v>
      </c>
      <c r="Q75" s="2">
        <f>E75*VLOOKUP(popis!$B$23,Uvse,2,0)</f>
        <v>22.349999999999998</v>
      </c>
      <c r="R75" s="2">
        <f>E75*VLOOKUP(popis!$B$28,Uvse,2,0)</f>
        <v>10.875</v>
      </c>
      <c r="S75" s="2">
        <f>IF(F75=12,CO_ukony!$K$7,IF(F75=6,CO_ukony!$K$6,IF(F75=3,propocet!$K$20,F75*VLOOKUP($AA$13,Uvse,2,0))))</f>
        <v>34.125</v>
      </c>
      <c r="T75" s="2">
        <f>IF(F75=12,CO_ukony!$K$5,IF(F75=6,CO_ukony!$K$4,IF(F75=3,propocet!$K$22,F75*VLOOKUP($AA$14,Uvse,2,0))))</f>
        <v>53.862500000000004</v>
      </c>
      <c r="U75" s="2">
        <f t="shared" si="10"/>
        <v>14.374999999999998</v>
      </c>
      <c r="V75" s="2">
        <f t="shared" si="11"/>
        <v>9.7125000000000004</v>
      </c>
      <c r="W75" s="2">
        <f t="shared" si="12"/>
        <v>0</v>
      </c>
      <c r="X75" s="2">
        <f t="shared" si="13"/>
        <v>10.424999999999999</v>
      </c>
      <c r="Y75" s="2">
        <f t="shared" si="14"/>
        <v>10.8</v>
      </c>
    </row>
    <row r="76" spans="2:25">
      <c r="B76" t="s">
        <v>223</v>
      </c>
      <c r="E76">
        <v>2</v>
      </c>
      <c r="F76">
        <v>4</v>
      </c>
      <c r="G76">
        <v>2</v>
      </c>
      <c r="H76">
        <v>0</v>
      </c>
      <c r="I76">
        <v>1</v>
      </c>
      <c r="J76">
        <v>1</v>
      </c>
      <c r="L76" s="52">
        <f t="shared" si="15"/>
        <v>140.22916666666669</v>
      </c>
      <c r="M76" s="52"/>
      <c r="N76">
        <f>IF(E76=2,E76*propocet!$K$17,propocet!$K$15+propocet!$K$17)</f>
        <v>6.5000000000000009</v>
      </c>
      <c r="O76" s="2">
        <f t="shared" si="8"/>
        <v>7.6875</v>
      </c>
      <c r="P76" s="2">
        <f t="shared" si="9"/>
        <v>25.574999999999999</v>
      </c>
      <c r="Q76" s="2">
        <f>E76*VLOOKUP(popis!$B$23,Uvse,2,0)</f>
        <v>22.349999999999998</v>
      </c>
      <c r="R76" s="2">
        <f>E76*VLOOKUP(popis!$B$28,Uvse,2,0)</f>
        <v>10.875</v>
      </c>
      <c r="S76" s="2">
        <f>IF(F76=12,CO_ukony!$K$7,IF(F76=6,CO_ukony!$K$6,IF(F76=3,propocet!$K$20,F76*VLOOKUP($AA$13,Uvse,2,0))))</f>
        <v>11.802777777777779</v>
      </c>
      <c r="T76" s="2">
        <f>IF(F76=12,CO_ukony!$K$5,IF(F76=6,CO_ukony!$K$4,IF(F76=3,propocet!$K$22,F76*VLOOKUP($AA$14,Uvse,2,0))))</f>
        <v>16.62638888888889</v>
      </c>
      <c r="U76" s="2">
        <f t="shared" si="10"/>
        <v>14.374999999999998</v>
      </c>
      <c r="V76" s="2">
        <f t="shared" si="11"/>
        <v>9.7125000000000004</v>
      </c>
      <c r="W76" s="2">
        <f t="shared" si="12"/>
        <v>0</v>
      </c>
      <c r="X76" s="2">
        <f t="shared" si="13"/>
        <v>10.424999999999999</v>
      </c>
      <c r="Y76" s="2">
        <f t="shared" si="14"/>
        <v>10.8</v>
      </c>
    </row>
    <row r="77" spans="2:25">
      <c r="B77" t="s">
        <v>224</v>
      </c>
      <c r="E77">
        <v>2</v>
      </c>
      <c r="F77">
        <v>12</v>
      </c>
      <c r="G77">
        <v>2</v>
      </c>
      <c r="H77">
        <v>0</v>
      </c>
      <c r="I77">
        <v>1</v>
      </c>
      <c r="J77">
        <v>1</v>
      </c>
      <c r="L77" s="52">
        <f t="shared" si="15"/>
        <v>199.78750000000002</v>
      </c>
      <c r="M77" s="52"/>
      <c r="N77">
        <f>IF(E77=2,E77*propocet!$K$17,propocet!$K$15+propocet!$K$17)</f>
        <v>6.5000000000000009</v>
      </c>
      <c r="O77" s="2">
        <f t="shared" si="8"/>
        <v>7.6875</v>
      </c>
      <c r="P77" s="2">
        <f t="shared" si="9"/>
        <v>25.574999999999999</v>
      </c>
      <c r="Q77" s="2">
        <f>E77*VLOOKUP(popis!$B$23,Uvse,2,0)</f>
        <v>22.349999999999998</v>
      </c>
      <c r="R77" s="2">
        <f>E77*VLOOKUP(popis!$B$28,Uvse,2,0)</f>
        <v>10.875</v>
      </c>
      <c r="S77" s="2">
        <f>IF(F77=12,CO_ukony!$K$7,IF(F77=6,CO_ukony!$K$6,IF(F77=3,propocet!$K$20,F77*VLOOKUP($AA$13,Uvse,2,0))))</f>
        <v>34.125</v>
      </c>
      <c r="T77" s="2">
        <f>IF(F77=12,CO_ukony!$K$5,IF(F77=6,CO_ukony!$K$4,IF(F77=3,propocet!$K$22,F77*VLOOKUP($AA$14,Uvse,2,0))))</f>
        <v>53.862500000000004</v>
      </c>
      <c r="U77" s="2">
        <f t="shared" si="10"/>
        <v>14.374999999999998</v>
      </c>
      <c r="V77" s="2">
        <f t="shared" si="11"/>
        <v>9.7125000000000004</v>
      </c>
      <c r="W77" s="2">
        <f t="shared" si="12"/>
        <v>0</v>
      </c>
      <c r="X77" s="2">
        <f t="shared" si="13"/>
        <v>10.424999999999999</v>
      </c>
      <c r="Y77" s="2">
        <f t="shared" si="14"/>
        <v>10.8</v>
      </c>
    </row>
    <row r="78" spans="2:25">
      <c r="B78" t="s">
        <v>225</v>
      </c>
      <c r="E78">
        <v>2</v>
      </c>
      <c r="F78">
        <v>12</v>
      </c>
      <c r="G78">
        <v>2</v>
      </c>
      <c r="H78">
        <v>0</v>
      </c>
      <c r="I78">
        <v>1</v>
      </c>
      <c r="J78">
        <v>1</v>
      </c>
      <c r="L78" s="52">
        <f t="shared" si="15"/>
        <v>199.78750000000002</v>
      </c>
      <c r="M78" s="52"/>
      <c r="N78">
        <f>IF(E78=2,E78*propocet!$K$17,propocet!$K$15+propocet!$K$17)</f>
        <v>6.5000000000000009</v>
      </c>
      <c r="O78" s="2">
        <f t="shared" si="8"/>
        <v>7.6875</v>
      </c>
      <c r="P78" s="2">
        <f t="shared" si="9"/>
        <v>25.574999999999999</v>
      </c>
      <c r="Q78" s="2">
        <f>E78*VLOOKUP(popis!$B$23,Uvse,2,0)</f>
        <v>22.349999999999998</v>
      </c>
      <c r="R78" s="2">
        <f>E78*VLOOKUP(popis!$B$28,Uvse,2,0)</f>
        <v>10.875</v>
      </c>
      <c r="S78" s="2">
        <f>IF(F78=12,CO_ukony!$K$7,IF(F78=6,CO_ukony!$K$6,IF(F78=3,propocet!$K$20,F78*VLOOKUP($AA$13,Uvse,2,0))))</f>
        <v>34.125</v>
      </c>
      <c r="T78" s="2">
        <f>IF(F78=12,CO_ukony!$K$5,IF(F78=6,CO_ukony!$K$4,IF(F78=3,propocet!$K$22,F78*VLOOKUP($AA$14,Uvse,2,0))))</f>
        <v>53.862500000000004</v>
      </c>
      <c r="U78" s="2">
        <f t="shared" si="10"/>
        <v>14.374999999999998</v>
      </c>
      <c r="V78" s="2">
        <f t="shared" si="11"/>
        <v>9.7125000000000004</v>
      </c>
      <c r="W78" s="2">
        <f t="shared" si="12"/>
        <v>0</v>
      </c>
      <c r="X78" s="2">
        <f t="shared" si="13"/>
        <v>10.424999999999999</v>
      </c>
      <c r="Y78" s="2">
        <f t="shared" si="14"/>
        <v>10.8</v>
      </c>
    </row>
    <row r="79" spans="2:25">
      <c r="B79" t="s">
        <v>226</v>
      </c>
      <c r="E79">
        <v>2</v>
      </c>
      <c r="F79">
        <v>12</v>
      </c>
      <c r="G79">
        <v>2</v>
      </c>
      <c r="H79">
        <v>0</v>
      </c>
      <c r="I79">
        <v>1</v>
      </c>
      <c r="J79">
        <v>1</v>
      </c>
      <c r="L79" s="52">
        <f t="shared" si="15"/>
        <v>199.78750000000002</v>
      </c>
      <c r="M79" s="52"/>
      <c r="N79">
        <f>IF(E79=2,E79*propocet!$K$17,propocet!$K$15+propocet!$K$17)</f>
        <v>6.5000000000000009</v>
      </c>
      <c r="O79" s="2">
        <f t="shared" si="8"/>
        <v>7.6875</v>
      </c>
      <c r="P79" s="2">
        <f t="shared" si="9"/>
        <v>25.574999999999999</v>
      </c>
      <c r="Q79" s="2">
        <f>E79*VLOOKUP(popis!$B$23,Uvse,2,0)</f>
        <v>22.349999999999998</v>
      </c>
      <c r="R79" s="2">
        <f>E79*VLOOKUP(popis!$B$28,Uvse,2,0)</f>
        <v>10.875</v>
      </c>
      <c r="S79" s="2">
        <f>IF(F79=12,CO_ukony!$K$7,IF(F79=6,CO_ukony!$K$6,IF(F79=3,propocet!$K$20,F79*VLOOKUP($AA$13,Uvse,2,0))))</f>
        <v>34.125</v>
      </c>
      <c r="T79" s="2">
        <f>IF(F79=12,CO_ukony!$K$5,IF(F79=6,CO_ukony!$K$4,IF(F79=3,propocet!$K$22,F79*VLOOKUP($AA$14,Uvse,2,0))))</f>
        <v>53.862500000000004</v>
      </c>
      <c r="U79" s="2">
        <f t="shared" si="10"/>
        <v>14.374999999999998</v>
      </c>
      <c r="V79" s="2">
        <f t="shared" si="11"/>
        <v>9.7125000000000004</v>
      </c>
      <c r="W79" s="2">
        <f t="shared" si="12"/>
        <v>0</v>
      </c>
      <c r="X79" s="2">
        <f t="shared" si="13"/>
        <v>10.424999999999999</v>
      </c>
      <c r="Y79" s="2">
        <f t="shared" si="14"/>
        <v>10.8</v>
      </c>
    </row>
    <row r="80" spans="2:25">
      <c r="B80" t="s">
        <v>227</v>
      </c>
      <c r="E80">
        <v>2</v>
      </c>
      <c r="F80">
        <v>12</v>
      </c>
      <c r="G80">
        <v>2</v>
      </c>
      <c r="H80">
        <v>0</v>
      </c>
      <c r="I80">
        <v>1</v>
      </c>
      <c r="J80">
        <v>1</v>
      </c>
      <c r="L80" s="52">
        <f t="shared" si="15"/>
        <v>199.78750000000002</v>
      </c>
      <c r="M80" s="52"/>
      <c r="N80">
        <f>IF(E80=2,E80*propocet!$K$17,propocet!$K$15+propocet!$K$17)</f>
        <v>6.5000000000000009</v>
      </c>
      <c r="O80" s="2">
        <f t="shared" si="8"/>
        <v>7.6875</v>
      </c>
      <c r="P80" s="2">
        <f t="shared" si="9"/>
        <v>25.574999999999999</v>
      </c>
      <c r="Q80" s="2">
        <f>E80*VLOOKUP(popis!$B$23,Uvse,2,0)</f>
        <v>22.349999999999998</v>
      </c>
      <c r="R80" s="2">
        <f>E80*VLOOKUP(popis!$B$28,Uvse,2,0)</f>
        <v>10.875</v>
      </c>
      <c r="S80" s="2">
        <f>IF(F80=12,CO_ukony!$K$7,IF(F80=6,CO_ukony!$K$6,IF(F80=3,propocet!$K$20,F80*VLOOKUP($AA$13,Uvse,2,0))))</f>
        <v>34.125</v>
      </c>
      <c r="T80" s="2">
        <f>IF(F80=12,CO_ukony!$K$5,IF(F80=6,CO_ukony!$K$4,IF(F80=3,propocet!$K$22,F80*VLOOKUP($AA$14,Uvse,2,0))))</f>
        <v>53.862500000000004</v>
      </c>
      <c r="U80" s="2">
        <f t="shared" si="10"/>
        <v>14.374999999999998</v>
      </c>
      <c r="V80" s="2">
        <f t="shared" si="11"/>
        <v>9.7125000000000004</v>
      </c>
      <c r="W80" s="2">
        <f t="shared" si="12"/>
        <v>0</v>
      </c>
      <c r="X80" s="2">
        <f t="shared" si="13"/>
        <v>10.424999999999999</v>
      </c>
      <c r="Y80" s="2">
        <f t="shared" si="14"/>
        <v>10.8</v>
      </c>
    </row>
    <row r="81" spans="2:25">
      <c r="B81" t="s">
        <v>228</v>
      </c>
      <c r="E81">
        <v>2</v>
      </c>
      <c r="F81">
        <v>4</v>
      </c>
      <c r="G81">
        <v>2</v>
      </c>
      <c r="H81">
        <v>0</v>
      </c>
      <c r="I81">
        <v>1</v>
      </c>
      <c r="J81">
        <v>1</v>
      </c>
      <c r="L81" s="52">
        <f t="shared" si="15"/>
        <v>140.22916666666669</v>
      </c>
      <c r="M81" s="52"/>
      <c r="N81">
        <f>IF(E81=2,E81*propocet!$K$17,propocet!$K$15+propocet!$K$17)</f>
        <v>6.5000000000000009</v>
      </c>
      <c r="O81" s="2">
        <f t="shared" si="8"/>
        <v>7.6875</v>
      </c>
      <c r="P81" s="2">
        <f t="shared" si="9"/>
        <v>25.574999999999999</v>
      </c>
      <c r="Q81" s="2">
        <f>E81*VLOOKUP(popis!$B$23,Uvse,2,0)</f>
        <v>22.349999999999998</v>
      </c>
      <c r="R81" s="2">
        <f>E81*VLOOKUP(popis!$B$28,Uvse,2,0)</f>
        <v>10.875</v>
      </c>
      <c r="S81" s="2">
        <f>IF(F81=12,CO_ukony!$K$7,IF(F81=6,CO_ukony!$K$6,IF(F81=3,propocet!$K$20,F81*VLOOKUP($AA$13,Uvse,2,0))))</f>
        <v>11.802777777777779</v>
      </c>
      <c r="T81" s="2">
        <f>IF(F81=12,CO_ukony!$K$5,IF(F81=6,CO_ukony!$K$4,IF(F81=3,propocet!$K$22,F81*VLOOKUP($AA$14,Uvse,2,0))))</f>
        <v>16.62638888888889</v>
      </c>
      <c r="U81" s="2">
        <f t="shared" si="10"/>
        <v>14.374999999999998</v>
      </c>
      <c r="V81" s="2">
        <f t="shared" si="11"/>
        <v>9.7125000000000004</v>
      </c>
      <c r="W81" s="2">
        <f t="shared" si="12"/>
        <v>0</v>
      </c>
      <c r="X81" s="2">
        <f t="shared" si="13"/>
        <v>10.424999999999999</v>
      </c>
      <c r="Y81" s="2">
        <f t="shared" si="14"/>
        <v>10.8</v>
      </c>
    </row>
    <row r="82" spans="2:25">
      <c r="B82" t="s">
        <v>229</v>
      </c>
      <c r="E82">
        <v>2</v>
      </c>
      <c r="F82">
        <v>4</v>
      </c>
      <c r="G82">
        <v>2</v>
      </c>
      <c r="H82">
        <v>0</v>
      </c>
      <c r="I82">
        <v>1</v>
      </c>
      <c r="J82">
        <v>1</v>
      </c>
      <c r="L82" s="52">
        <f t="shared" si="15"/>
        <v>140.22916666666669</v>
      </c>
      <c r="M82" s="52"/>
      <c r="N82">
        <f>IF(E82=2,E82*propocet!$K$17,propocet!$K$15+propocet!$K$17)</f>
        <v>6.5000000000000009</v>
      </c>
      <c r="O82" s="2">
        <f t="shared" si="8"/>
        <v>7.6875</v>
      </c>
      <c r="P82" s="2">
        <f t="shared" si="9"/>
        <v>25.574999999999999</v>
      </c>
      <c r="Q82" s="2">
        <f>E82*VLOOKUP(popis!$B$23,Uvse,2,0)</f>
        <v>22.349999999999998</v>
      </c>
      <c r="R82" s="2">
        <f>E82*VLOOKUP(popis!$B$28,Uvse,2,0)</f>
        <v>10.875</v>
      </c>
      <c r="S82" s="2">
        <f>IF(F82=12,CO_ukony!$K$7,IF(F82=6,CO_ukony!$K$6,IF(F82=3,propocet!$K$20,F82*VLOOKUP($AA$13,Uvse,2,0))))</f>
        <v>11.802777777777779</v>
      </c>
      <c r="T82" s="2">
        <f>IF(F82=12,CO_ukony!$K$5,IF(F82=6,CO_ukony!$K$4,IF(F82=3,propocet!$K$22,F82*VLOOKUP($AA$14,Uvse,2,0))))</f>
        <v>16.62638888888889</v>
      </c>
      <c r="U82" s="2">
        <f t="shared" si="10"/>
        <v>14.374999999999998</v>
      </c>
      <c r="V82" s="2">
        <f t="shared" si="11"/>
        <v>9.7125000000000004</v>
      </c>
      <c r="W82" s="2">
        <f t="shared" si="12"/>
        <v>0</v>
      </c>
      <c r="X82" s="2">
        <f t="shared" si="13"/>
        <v>10.424999999999999</v>
      </c>
      <c r="Y82" s="2">
        <f t="shared" si="14"/>
        <v>10.8</v>
      </c>
    </row>
    <row r="83" spans="2:25">
      <c r="B83" t="s">
        <v>230</v>
      </c>
      <c r="E83">
        <v>2</v>
      </c>
      <c r="F83">
        <v>4</v>
      </c>
      <c r="G83">
        <v>2</v>
      </c>
      <c r="H83">
        <v>0</v>
      </c>
      <c r="I83">
        <v>1</v>
      </c>
      <c r="J83">
        <v>1</v>
      </c>
      <c r="L83" s="52">
        <f t="shared" si="15"/>
        <v>140.22916666666669</v>
      </c>
      <c r="M83" s="52"/>
      <c r="N83">
        <f>IF(E83=2,E83*propocet!$K$17,propocet!$K$15+propocet!$K$17)</f>
        <v>6.5000000000000009</v>
      </c>
      <c r="O83" s="2">
        <f t="shared" si="8"/>
        <v>7.6875</v>
      </c>
      <c r="P83" s="2">
        <f t="shared" si="9"/>
        <v>25.574999999999999</v>
      </c>
      <c r="Q83" s="2">
        <f>E83*VLOOKUP(popis!$B$23,Uvse,2,0)</f>
        <v>22.349999999999998</v>
      </c>
      <c r="R83" s="2">
        <f>E83*VLOOKUP(popis!$B$28,Uvse,2,0)</f>
        <v>10.875</v>
      </c>
      <c r="S83" s="2">
        <f>IF(F83=12,CO_ukony!$K$7,IF(F83=6,CO_ukony!$K$6,IF(F83=3,propocet!$K$20,F83*VLOOKUP($AA$13,Uvse,2,0))))</f>
        <v>11.802777777777779</v>
      </c>
      <c r="T83" s="2">
        <f>IF(F83=12,CO_ukony!$K$5,IF(F83=6,CO_ukony!$K$4,IF(F83=3,propocet!$K$22,F83*VLOOKUP($AA$14,Uvse,2,0))))</f>
        <v>16.62638888888889</v>
      </c>
      <c r="U83" s="2">
        <f t="shared" si="10"/>
        <v>14.374999999999998</v>
      </c>
      <c r="V83" s="2">
        <f t="shared" si="11"/>
        <v>9.7125000000000004</v>
      </c>
      <c r="W83" s="2">
        <f t="shared" si="12"/>
        <v>0</v>
      </c>
      <c r="X83" s="2">
        <f t="shared" si="13"/>
        <v>10.424999999999999</v>
      </c>
      <c r="Y83" s="2">
        <f t="shared" si="14"/>
        <v>10.8</v>
      </c>
    </row>
    <row r="84" spans="2:25">
      <c r="B84" t="s">
        <v>231</v>
      </c>
      <c r="E84">
        <v>2</v>
      </c>
      <c r="F84">
        <v>7</v>
      </c>
      <c r="G84">
        <v>2</v>
      </c>
      <c r="H84">
        <v>0</v>
      </c>
      <c r="I84">
        <v>1</v>
      </c>
      <c r="J84">
        <v>1</v>
      </c>
      <c r="L84" s="52">
        <f t="shared" si="15"/>
        <v>161.55104166666669</v>
      </c>
      <c r="M84" s="52"/>
      <c r="N84">
        <f>IF(E84=2,E84*propocet!$K$17,propocet!$K$15+propocet!$K$17)</f>
        <v>6.5000000000000009</v>
      </c>
      <c r="O84" s="2">
        <f t="shared" si="8"/>
        <v>7.6875</v>
      </c>
      <c r="P84" s="2">
        <f t="shared" si="9"/>
        <v>25.574999999999999</v>
      </c>
      <c r="Q84" s="2">
        <f>E84*VLOOKUP(popis!$B$23,Uvse,2,0)</f>
        <v>22.349999999999998</v>
      </c>
      <c r="R84" s="2">
        <f>E84*VLOOKUP(popis!$B$28,Uvse,2,0)</f>
        <v>10.875</v>
      </c>
      <c r="S84" s="2">
        <f>IF(F84=12,CO_ukony!$K$7,IF(F84=6,CO_ukony!$K$6,IF(F84=3,propocet!$K$20,F84*VLOOKUP($AA$13,Uvse,2,0))))</f>
        <v>20.654861111111114</v>
      </c>
      <c r="T84" s="2">
        <f>IF(F84=12,CO_ukony!$K$5,IF(F84=6,CO_ukony!$K$4,IF(F84=3,propocet!$K$22,F84*VLOOKUP($AA$14,Uvse,2,0))))</f>
        <v>29.096180555555556</v>
      </c>
      <c r="U84" s="2">
        <f t="shared" si="10"/>
        <v>14.374999999999998</v>
      </c>
      <c r="V84" s="2">
        <f t="shared" si="11"/>
        <v>9.7125000000000004</v>
      </c>
      <c r="W84" s="2">
        <f t="shared" si="12"/>
        <v>0</v>
      </c>
      <c r="X84" s="2">
        <f t="shared" si="13"/>
        <v>10.424999999999999</v>
      </c>
      <c r="Y84" s="2">
        <f t="shared" si="14"/>
        <v>10.8</v>
      </c>
    </row>
    <row r="85" spans="2:25">
      <c r="B85" t="s">
        <v>232</v>
      </c>
      <c r="E85">
        <v>2</v>
      </c>
      <c r="F85">
        <v>8</v>
      </c>
      <c r="G85">
        <v>2</v>
      </c>
      <c r="H85">
        <v>0</v>
      </c>
      <c r="I85">
        <v>1</v>
      </c>
      <c r="J85">
        <v>1</v>
      </c>
      <c r="L85" s="52">
        <f t="shared" si="15"/>
        <v>168.65833333333336</v>
      </c>
      <c r="M85" s="52"/>
      <c r="N85">
        <f>IF(E85=2,E85*propocet!$K$17,propocet!$K$15+propocet!$K$17)</f>
        <v>6.5000000000000009</v>
      </c>
      <c r="O85" s="2">
        <f t="shared" si="8"/>
        <v>7.6875</v>
      </c>
      <c r="P85" s="2">
        <f t="shared" si="9"/>
        <v>25.574999999999999</v>
      </c>
      <c r="Q85" s="2">
        <f>E85*VLOOKUP(popis!$B$23,Uvse,2,0)</f>
        <v>22.349999999999998</v>
      </c>
      <c r="R85" s="2">
        <f>E85*VLOOKUP(popis!$B$28,Uvse,2,0)</f>
        <v>10.875</v>
      </c>
      <c r="S85" s="2">
        <f>IF(F85=12,CO_ukony!$K$7,IF(F85=6,CO_ukony!$K$6,IF(F85=3,propocet!$K$20,F85*VLOOKUP($AA$13,Uvse,2,0))))</f>
        <v>23.605555555555558</v>
      </c>
      <c r="T85" s="2">
        <f>IF(F85=12,CO_ukony!$K$5,IF(F85=6,CO_ukony!$K$4,IF(F85=3,propocet!$K$22,F85*VLOOKUP($AA$14,Uvse,2,0))))</f>
        <v>33.25277777777778</v>
      </c>
      <c r="U85" s="2">
        <f t="shared" si="10"/>
        <v>14.374999999999998</v>
      </c>
      <c r="V85" s="2">
        <f t="shared" si="11"/>
        <v>9.7125000000000004</v>
      </c>
      <c r="W85" s="2">
        <f t="shared" si="12"/>
        <v>0</v>
      </c>
      <c r="X85" s="2">
        <f t="shared" si="13"/>
        <v>10.424999999999999</v>
      </c>
      <c r="Y85" s="2">
        <f t="shared" si="14"/>
        <v>10.8</v>
      </c>
    </row>
    <row r="86" spans="2:25">
      <c r="B86" t="s">
        <v>233</v>
      </c>
      <c r="E86">
        <v>2</v>
      </c>
      <c r="F86">
        <v>6</v>
      </c>
      <c r="G86">
        <v>2</v>
      </c>
      <c r="H86">
        <v>0</v>
      </c>
      <c r="I86">
        <v>1</v>
      </c>
      <c r="J86">
        <v>1</v>
      </c>
      <c r="L86" s="52">
        <f t="shared" si="15"/>
        <v>150.58750000000001</v>
      </c>
      <c r="M86" s="52"/>
      <c r="N86">
        <f>IF(E86=2,E86*propocet!$K$17,propocet!$K$15+propocet!$K$17)</f>
        <v>6.5000000000000009</v>
      </c>
      <c r="O86" s="2">
        <f t="shared" si="8"/>
        <v>7.6875</v>
      </c>
      <c r="P86" s="2">
        <f t="shared" si="9"/>
        <v>25.574999999999999</v>
      </c>
      <c r="Q86" s="2">
        <f>E86*VLOOKUP(popis!$B$23,Uvse,2,0)</f>
        <v>22.349999999999998</v>
      </c>
      <c r="R86" s="2">
        <f>E86*VLOOKUP(popis!$B$28,Uvse,2,0)</f>
        <v>10.875</v>
      </c>
      <c r="S86" s="2">
        <f>IF(F86=12,CO_ukony!$K$7,IF(F86=6,CO_ukony!$K$6,IF(F86=3,propocet!$K$20,F86*VLOOKUP($AA$13,Uvse,2,0))))</f>
        <v>14.725</v>
      </c>
      <c r="T86" s="2">
        <f>IF(F86=12,CO_ukony!$K$5,IF(F86=6,CO_ukony!$K$4,IF(F86=3,propocet!$K$22,F86*VLOOKUP($AA$14,Uvse,2,0))))</f>
        <v>24.0625</v>
      </c>
      <c r="U86" s="2">
        <f t="shared" si="10"/>
        <v>14.374999999999998</v>
      </c>
      <c r="V86" s="2">
        <f t="shared" si="11"/>
        <v>9.7125000000000004</v>
      </c>
      <c r="W86" s="2">
        <f t="shared" si="12"/>
        <v>0</v>
      </c>
      <c r="X86" s="2">
        <f t="shared" si="13"/>
        <v>10.424999999999999</v>
      </c>
      <c r="Y86" s="2">
        <f t="shared" si="14"/>
        <v>10.8</v>
      </c>
    </row>
    <row r="87" spans="2:25">
      <c r="B87" t="s">
        <v>234</v>
      </c>
      <c r="E87">
        <v>2</v>
      </c>
      <c r="F87">
        <v>2</v>
      </c>
      <c r="G87">
        <v>2</v>
      </c>
      <c r="H87">
        <v>0</v>
      </c>
      <c r="I87">
        <v>1</v>
      </c>
      <c r="J87">
        <v>1</v>
      </c>
      <c r="L87" s="52">
        <f t="shared" si="15"/>
        <v>126.01458333333333</v>
      </c>
      <c r="M87" s="52"/>
      <c r="N87">
        <f>IF(E87=2,E87*propocet!$K$17,propocet!$K$15+propocet!$K$17)</f>
        <v>6.5000000000000009</v>
      </c>
      <c r="O87" s="2">
        <f t="shared" si="8"/>
        <v>7.6875</v>
      </c>
      <c r="P87" s="2">
        <f t="shared" si="9"/>
        <v>25.574999999999999</v>
      </c>
      <c r="Q87" s="2">
        <f>E87*VLOOKUP(popis!$B$23,Uvse,2,0)</f>
        <v>22.349999999999998</v>
      </c>
      <c r="R87" s="2">
        <f>E87*VLOOKUP(popis!$B$28,Uvse,2,0)</f>
        <v>10.875</v>
      </c>
      <c r="S87" s="2">
        <f>IF(F87=12,CO_ukony!$K$7,IF(F87=6,CO_ukony!$K$6,IF(F87=3,propocet!$K$20,F87*VLOOKUP($AA$13,Uvse,2,0))))</f>
        <v>5.9013888888888895</v>
      </c>
      <c r="T87" s="2">
        <f>IF(F87=12,CO_ukony!$K$5,IF(F87=6,CO_ukony!$K$4,IF(F87=3,propocet!$K$22,F87*VLOOKUP($AA$14,Uvse,2,0))))</f>
        <v>8.313194444444445</v>
      </c>
      <c r="U87" s="2">
        <f t="shared" si="10"/>
        <v>14.374999999999998</v>
      </c>
      <c r="V87" s="2">
        <f t="shared" si="11"/>
        <v>9.7125000000000004</v>
      </c>
      <c r="W87" s="2">
        <f t="shared" si="12"/>
        <v>0</v>
      </c>
      <c r="X87" s="2">
        <f t="shared" si="13"/>
        <v>10.424999999999999</v>
      </c>
      <c r="Y87" s="2">
        <f t="shared" si="14"/>
        <v>10.8</v>
      </c>
    </row>
    <row r="88" spans="2:25">
      <c r="B88" t="s">
        <v>235</v>
      </c>
      <c r="E88">
        <v>2</v>
      </c>
      <c r="F88">
        <v>8</v>
      </c>
      <c r="G88">
        <v>2</v>
      </c>
      <c r="H88">
        <v>0</v>
      </c>
      <c r="I88">
        <v>1</v>
      </c>
      <c r="J88">
        <v>1</v>
      </c>
      <c r="L88" s="52">
        <f t="shared" si="15"/>
        <v>168.65833333333336</v>
      </c>
      <c r="M88" s="52"/>
      <c r="N88">
        <f>IF(E88=2,E88*propocet!$K$17,propocet!$K$15+propocet!$K$17)</f>
        <v>6.5000000000000009</v>
      </c>
      <c r="O88" s="2">
        <f t="shared" si="8"/>
        <v>7.6875</v>
      </c>
      <c r="P88" s="2">
        <f t="shared" si="9"/>
        <v>25.574999999999999</v>
      </c>
      <c r="Q88" s="2">
        <f>E88*VLOOKUP(popis!$B$23,Uvse,2,0)</f>
        <v>22.349999999999998</v>
      </c>
      <c r="R88" s="2">
        <f>E88*VLOOKUP(popis!$B$28,Uvse,2,0)</f>
        <v>10.875</v>
      </c>
      <c r="S88" s="2">
        <f>IF(F88=12,CO_ukony!$K$7,IF(F88=6,CO_ukony!$K$6,IF(F88=3,propocet!$K$20,F88*VLOOKUP($AA$13,Uvse,2,0))))</f>
        <v>23.605555555555558</v>
      </c>
      <c r="T88" s="2">
        <f>IF(F88=12,CO_ukony!$K$5,IF(F88=6,CO_ukony!$K$4,IF(F88=3,propocet!$K$22,F88*VLOOKUP($AA$14,Uvse,2,0))))</f>
        <v>33.25277777777778</v>
      </c>
      <c r="U88" s="2">
        <f t="shared" si="10"/>
        <v>14.374999999999998</v>
      </c>
      <c r="V88" s="2">
        <f t="shared" si="11"/>
        <v>9.7125000000000004</v>
      </c>
      <c r="W88" s="2">
        <f t="shared" si="12"/>
        <v>0</v>
      </c>
      <c r="X88" s="2">
        <f t="shared" si="13"/>
        <v>10.424999999999999</v>
      </c>
      <c r="Y88" s="2">
        <f t="shared" si="14"/>
        <v>10.8</v>
      </c>
    </row>
    <row r="89" spans="2:25">
      <c r="B89" t="s">
        <v>236</v>
      </c>
      <c r="E89">
        <v>2</v>
      </c>
      <c r="F89">
        <v>8</v>
      </c>
      <c r="G89">
        <v>2</v>
      </c>
      <c r="H89">
        <v>0</v>
      </c>
      <c r="I89">
        <v>1</v>
      </c>
      <c r="J89">
        <v>1</v>
      </c>
      <c r="L89" s="52">
        <f t="shared" si="15"/>
        <v>168.65833333333336</v>
      </c>
      <c r="M89" s="52"/>
      <c r="N89">
        <f>IF(E89=2,E89*propocet!$K$17,propocet!$K$15+propocet!$K$17)</f>
        <v>6.5000000000000009</v>
      </c>
      <c r="O89" s="2">
        <f t="shared" si="8"/>
        <v>7.6875</v>
      </c>
      <c r="P89" s="2">
        <f t="shared" si="9"/>
        <v>25.574999999999999</v>
      </c>
      <c r="Q89" s="2">
        <f>E89*VLOOKUP(popis!$B$23,Uvse,2,0)</f>
        <v>22.349999999999998</v>
      </c>
      <c r="R89" s="2">
        <f>E89*VLOOKUP(popis!$B$28,Uvse,2,0)</f>
        <v>10.875</v>
      </c>
      <c r="S89" s="2">
        <f>IF(F89=12,CO_ukony!$K$7,IF(F89=6,CO_ukony!$K$6,IF(F89=3,propocet!$K$20,F89*VLOOKUP($AA$13,Uvse,2,0))))</f>
        <v>23.605555555555558</v>
      </c>
      <c r="T89" s="2">
        <f>IF(F89=12,CO_ukony!$K$5,IF(F89=6,CO_ukony!$K$4,IF(F89=3,propocet!$K$22,F89*VLOOKUP($AA$14,Uvse,2,0))))</f>
        <v>33.25277777777778</v>
      </c>
      <c r="U89" s="2">
        <f t="shared" si="10"/>
        <v>14.374999999999998</v>
      </c>
      <c r="V89" s="2">
        <f t="shared" si="11"/>
        <v>9.7125000000000004</v>
      </c>
      <c r="W89" s="2">
        <f t="shared" si="12"/>
        <v>0</v>
      </c>
      <c r="X89" s="2">
        <f t="shared" si="13"/>
        <v>10.424999999999999</v>
      </c>
      <c r="Y89" s="2">
        <f t="shared" si="14"/>
        <v>10.8</v>
      </c>
    </row>
    <row r="90" spans="2:25">
      <c r="B90" t="s">
        <v>237</v>
      </c>
      <c r="E90">
        <v>2</v>
      </c>
      <c r="F90">
        <v>8</v>
      </c>
      <c r="G90">
        <v>2</v>
      </c>
      <c r="H90">
        <v>0</v>
      </c>
      <c r="I90">
        <v>1</v>
      </c>
      <c r="J90">
        <v>1</v>
      </c>
      <c r="L90" s="52">
        <f t="shared" si="15"/>
        <v>168.65833333333336</v>
      </c>
      <c r="M90" s="52"/>
      <c r="N90">
        <f>IF(E90=2,E90*propocet!$K$17,propocet!$K$15+propocet!$K$17)</f>
        <v>6.5000000000000009</v>
      </c>
      <c r="O90" s="2">
        <f t="shared" si="8"/>
        <v>7.6875</v>
      </c>
      <c r="P90" s="2">
        <f t="shared" si="9"/>
        <v>25.574999999999999</v>
      </c>
      <c r="Q90" s="2">
        <f>E90*VLOOKUP(popis!$B$23,Uvse,2,0)</f>
        <v>22.349999999999998</v>
      </c>
      <c r="R90" s="2">
        <f>E90*VLOOKUP(popis!$B$28,Uvse,2,0)</f>
        <v>10.875</v>
      </c>
      <c r="S90" s="2">
        <f>IF(F90=12,CO_ukony!$K$7,IF(F90=6,CO_ukony!$K$6,IF(F90=3,propocet!$K$20,F90*VLOOKUP($AA$13,Uvse,2,0))))</f>
        <v>23.605555555555558</v>
      </c>
      <c r="T90" s="2">
        <f>IF(F90=12,CO_ukony!$K$5,IF(F90=6,CO_ukony!$K$4,IF(F90=3,propocet!$K$22,F90*VLOOKUP($AA$14,Uvse,2,0))))</f>
        <v>33.25277777777778</v>
      </c>
      <c r="U90" s="2">
        <f t="shared" si="10"/>
        <v>14.374999999999998</v>
      </c>
      <c r="V90" s="2">
        <f t="shared" si="11"/>
        <v>9.7125000000000004</v>
      </c>
      <c r="W90" s="2">
        <f t="shared" si="12"/>
        <v>0</v>
      </c>
      <c r="X90" s="2">
        <f t="shared" si="13"/>
        <v>10.424999999999999</v>
      </c>
      <c r="Y90" s="2">
        <f t="shared" si="14"/>
        <v>10.8</v>
      </c>
    </row>
    <row r="91" spans="2:25">
      <c r="B91" t="s">
        <v>238</v>
      </c>
      <c r="E91">
        <v>2</v>
      </c>
      <c r="F91">
        <v>4</v>
      </c>
      <c r="G91">
        <v>2</v>
      </c>
      <c r="H91">
        <v>0</v>
      </c>
      <c r="I91">
        <v>1</v>
      </c>
      <c r="J91">
        <v>1</v>
      </c>
      <c r="L91" s="52">
        <f t="shared" si="15"/>
        <v>140.22916666666669</v>
      </c>
      <c r="M91" s="52"/>
      <c r="N91">
        <f>IF(E91=2,E91*propocet!$K$17,propocet!$K$15+propocet!$K$17)</f>
        <v>6.5000000000000009</v>
      </c>
      <c r="O91" s="2">
        <f t="shared" si="8"/>
        <v>7.6875</v>
      </c>
      <c r="P91" s="2">
        <f t="shared" si="9"/>
        <v>25.574999999999999</v>
      </c>
      <c r="Q91" s="2">
        <f>E91*VLOOKUP(popis!$B$23,Uvse,2,0)</f>
        <v>22.349999999999998</v>
      </c>
      <c r="R91" s="2">
        <f>E91*VLOOKUP(popis!$B$28,Uvse,2,0)</f>
        <v>10.875</v>
      </c>
      <c r="S91" s="2">
        <f>IF(F91=12,CO_ukony!$K$7,IF(F91=6,CO_ukony!$K$6,IF(F91=3,propocet!$K$20,F91*VLOOKUP($AA$13,Uvse,2,0))))</f>
        <v>11.802777777777779</v>
      </c>
      <c r="T91" s="2">
        <f>IF(F91=12,CO_ukony!$K$5,IF(F91=6,CO_ukony!$K$4,IF(F91=3,propocet!$K$22,F91*VLOOKUP($AA$14,Uvse,2,0))))</f>
        <v>16.62638888888889</v>
      </c>
      <c r="U91" s="2">
        <f t="shared" si="10"/>
        <v>14.374999999999998</v>
      </c>
      <c r="V91" s="2">
        <f t="shared" si="11"/>
        <v>9.7125000000000004</v>
      </c>
      <c r="W91" s="2">
        <f t="shared" si="12"/>
        <v>0</v>
      </c>
      <c r="X91" s="2">
        <f t="shared" si="13"/>
        <v>10.424999999999999</v>
      </c>
      <c r="Y91" s="2">
        <f t="shared" si="14"/>
        <v>10.8</v>
      </c>
    </row>
    <row r="92" spans="2:25">
      <c r="B92" t="s">
        <v>239</v>
      </c>
      <c r="E92">
        <v>2</v>
      </c>
      <c r="F92">
        <v>8</v>
      </c>
      <c r="G92">
        <v>2</v>
      </c>
      <c r="H92">
        <v>0</v>
      </c>
      <c r="I92">
        <v>1</v>
      </c>
      <c r="J92">
        <v>1</v>
      </c>
      <c r="L92" s="52">
        <f t="shared" si="15"/>
        <v>168.65833333333336</v>
      </c>
      <c r="M92" s="52"/>
      <c r="N92">
        <f>IF(E92=2,E92*propocet!$K$17,propocet!$K$15+propocet!$K$17)</f>
        <v>6.5000000000000009</v>
      </c>
      <c r="O92" s="2">
        <f t="shared" si="8"/>
        <v>7.6875</v>
      </c>
      <c r="P92" s="2">
        <f t="shared" si="9"/>
        <v>25.574999999999999</v>
      </c>
      <c r="Q92" s="2">
        <f>E92*VLOOKUP(popis!$B$23,Uvse,2,0)</f>
        <v>22.349999999999998</v>
      </c>
      <c r="R92" s="2">
        <f>E92*VLOOKUP(popis!$B$28,Uvse,2,0)</f>
        <v>10.875</v>
      </c>
      <c r="S92" s="2">
        <f>IF(F92=12,CO_ukony!$K$7,IF(F92=6,CO_ukony!$K$6,IF(F92=3,propocet!$K$20,F92*VLOOKUP($AA$13,Uvse,2,0))))</f>
        <v>23.605555555555558</v>
      </c>
      <c r="T92" s="2">
        <f>IF(F92=12,CO_ukony!$K$5,IF(F92=6,CO_ukony!$K$4,IF(F92=3,propocet!$K$22,F92*VLOOKUP($AA$14,Uvse,2,0))))</f>
        <v>33.25277777777778</v>
      </c>
      <c r="U92" s="2">
        <f t="shared" si="10"/>
        <v>14.374999999999998</v>
      </c>
      <c r="V92" s="2">
        <f t="shared" si="11"/>
        <v>9.7125000000000004</v>
      </c>
      <c r="W92" s="2">
        <f t="shared" si="12"/>
        <v>0</v>
      </c>
      <c r="X92" s="2">
        <f t="shared" si="13"/>
        <v>10.424999999999999</v>
      </c>
      <c r="Y92" s="2">
        <f t="shared" si="14"/>
        <v>10.8</v>
      </c>
    </row>
    <row r="93" spans="2:25">
      <c r="B93" t="s">
        <v>240</v>
      </c>
      <c r="E93">
        <v>1</v>
      </c>
      <c r="F93">
        <v>4</v>
      </c>
      <c r="G93">
        <v>2</v>
      </c>
      <c r="H93">
        <v>0</v>
      </c>
      <c r="I93">
        <v>1</v>
      </c>
      <c r="J93">
        <v>1</v>
      </c>
      <c r="L93" s="52">
        <f t="shared" si="15"/>
        <v>123.61666666666667</v>
      </c>
      <c r="M93" s="52"/>
      <c r="N93">
        <f>IF(E93=2,E93*propocet!$K$17,propocet!$K$15+propocet!$K$17)</f>
        <v>13.575000000000001</v>
      </c>
      <c r="O93" s="2">
        <f t="shared" si="8"/>
        <v>7.6875</v>
      </c>
      <c r="P93" s="2">
        <f t="shared" si="9"/>
        <v>25.574999999999999</v>
      </c>
      <c r="Q93" s="2">
        <f>E93*VLOOKUP(popis!$B$23,Uvse,2,0)</f>
        <v>11.174999999999999</v>
      </c>
      <c r="R93" s="2">
        <f>E93*VLOOKUP(popis!$B$28,Uvse,2,0)</f>
        <v>5.4375</v>
      </c>
      <c r="S93" s="2">
        <f>IF(F93=12,CO_ukony!$K$7,IF(F93=6,CO_ukony!$K$6,IF(F93=3,propocet!$K$20,F93*VLOOKUP($AA$13,Uvse,2,0))))</f>
        <v>11.802777777777779</v>
      </c>
      <c r="T93" s="2">
        <f>IF(F93=12,CO_ukony!$K$5,IF(F93=6,CO_ukony!$K$4,IF(F93=3,propocet!$K$22,F93*VLOOKUP($AA$14,Uvse,2,0))))</f>
        <v>16.62638888888889</v>
      </c>
      <c r="U93" s="2">
        <f t="shared" si="10"/>
        <v>14.374999999999998</v>
      </c>
      <c r="V93" s="2">
        <f t="shared" si="11"/>
        <v>9.7125000000000004</v>
      </c>
      <c r="W93" s="2">
        <f t="shared" si="12"/>
        <v>0</v>
      </c>
      <c r="X93" s="2">
        <f t="shared" si="13"/>
        <v>10.424999999999999</v>
      </c>
      <c r="Y93" s="2">
        <f t="shared" si="14"/>
        <v>10.8</v>
      </c>
    </row>
    <row r="94" spans="2:25">
      <c r="B94" t="s">
        <v>241</v>
      </c>
      <c r="E94">
        <v>1</v>
      </c>
      <c r="F94">
        <v>4</v>
      </c>
      <c r="G94">
        <v>2</v>
      </c>
      <c r="H94">
        <v>0</v>
      </c>
      <c r="I94">
        <v>1</v>
      </c>
      <c r="J94">
        <v>1</v>
      </c>
      <c r="L94" s="52">
        <f t="shared" si="15"/>
        <v>123.61666666666667</v>
      </c>
      <c r="M94" s="52"/>
      <c r="N94">
        <f>IF(E94=2,E94*propocet!$K$17,propocet!$K$15+propocet!$K$17)</f>
        <v>13.575000000000001</v>
      </c>
      <c r="O94" s="2">
        <f t="shared" si="8"/>
        <v>7.6875</v>
      </c>
      <c r="P94" s="2">
        <f t="shared" si="9"/>
        <v>25.574999999999999</v>
      </c>
      <c r="Q94" s="2">
        <f>E94*VLOOKUP(popis!$B$23,Uvse,2,0)</f>
        <v>11.174999999999999</v>
      </c>
      <c r="R94" s="2">
        <f>E94*VLOOKUP(popis!$B$28,Uvse,2,0)</f>
        <v>5.4375</v>
      </c>
      <c r="S94" s="2">
        <f>IF(F94=12,CO_ukony!$K$7,IF(F94=6,CO_ukony!$K$6,IF(F94=3,propocet!$K$20,F94*VLOOKUP($AA$13,Uvse,2,0))))</f>
        <v>11.802777777777779</v>
      </c>
      <c r="T94" s="2">
        <f>IF(F94=12,CO_ukony!$K$5,IF(F94=6,CO_ukony!$K$4,IF(F94=3,propocet!$K$22,F94*VLOOKUP($AA$14,Uvse,2,0))))</f>
        <v>16.62638888888889</v>
      </c>
      <c r="U94" s="2">
        <f t="shared" si="10"/>
        <v>14.374999999999998</v>
      </c>
      <c r="V94" s="2">
        <f t="shared" si="11"/>
        <v>9.7125000000000004</v>
      </c>
      <c r="W94" s="2">
        <f t="shared" si="12"/>
        <v>0</v>
      </c>
      <c r="X94" s="2">
        <f t="shared" si="13"/>
        <v>10.424999999999999</v>
      </c>
      <c r="Y94" s="2">
        <f t="shared" si="14"/>
        <v>10.8</v>
      </c>
    </row>
    <row r="95" spans="2:25">
      <c r="B95" t="s">
        <v>242</v>
      </c>
      <c r="E95">
        <v>2</v>
      </c>
      <c r="F95">
        <v>12</v>
      </c>
      <c r="G95">
        <v>2</v>
      </c>
      <c r="H95">
        <v>0</v>
      </c>
      <c r="I95">
        <v>1</v>
      </c>
      <c r="J95">
        <v>1</v>
      </c>
      <c r="L95" s="52">
        <f t="shared" si="15"/>
        <v>199.78750000000002</v>
      </c>
      <c r="M95" s="52"/>
      <c r="N95">
        <f>IF(E95=2,E95*propocet!$K$17,propocet!$K$15+propocet!$K$17)</f>
        <v>6.5000000000000009</v>
      </c>
      <c r="O95" s="2">
        <f t="shared" si="8"/>
        <v>7.6875</v>
      </c>
      <c r="P95" s="2">
        <f t="shared" si="9"/>
        <v>25.574999999999999</v>
      </c>
      <c r="Q95" s="2">
        <f>E95*VLOOKUP(popis!$B$23,Uvse,2,0)</f>
        <v>22.349999999999998</v>
      </c>
      <c r="R95" s="2">
        <f>E95*VLOOKUP(popis!$B$28,Uvse,2,0)</f>
        <v>10.875</v>
      </c>
      <c r="S95" s="2">
        <f>IF(F95=12,CO_ukony!$K$7,IF(F95=6,CO_ukony!$K$6,IF(F95=3,propocet!$K$20,F95*VLOOKUP($AA$13,Uvse,2,0))))</f>
        <v>34.125</v>
      </c>
      <c r="T95" s="2">
        <f>IF(F95=12,CO_ukony!$K$5,IF(F95=6,CO_ukony!$K$4,IF(F95=3,propocet!$K$22,F95*VLOOKUP($AA$14,Uvse,2,0))))</f>
        <v>53.862500000000004</v>
      </c>
      <c r="U95" s="2">
        <f t="shared" si="10"/>
        <v>14.374999999999998</v>
      </c>
      <c r="V95" s="2">
        <f t="shared" si="11"/>
        <v>9.7125000000000004</v>
      </c>
      <c r="W95" s="2">
        <f t="shared" si="12"/>
        <v>0</v>
      </c>
      <c r="X95" s="2">
        <f t="shared" si="13"/>
        <v>10.424999999999999</v>
      </c>
      <c r="Y95" s="2">
        <f t="shared" si="14"/>
        <v>10.8</v>
      </c>
    </row>
    <row r="96" spans="2:25">
      <c r="B96" t="s">
        <v>243</v>
      </c>
      <c r="E96">
        <v>2</v>
      </c>
      <c r="F96">
        <v>6</v>
      </c>
      <c r="G96">
        <v>2</v>
      </c>
      <c r="H96">
        <v>0</v>
      </c>
      <c r="I96">
        <v>1</v>
      </c>
      <c r="J96">
        <v>1</v>
      </c>
      <c r="L96" s="52">
        <f t="shared" si="15"/>
        <v>150.58750000000001</v>
      </c>
      <c r="M96" s="52"/>
      <c r="N96">
        <f>IF(E96=2,E96*propocet!$K$17,propocet!$K$15+propocet!$K$17)</f>
        <v>6.5000000000000009</v>
      </c>
      <c r="O96" s="2">
        <f t="shared" si="8"/>
        <v>7.6875</v>
      </c>
      <c r="P96" s="2">
        <f t="shared" si="9"/>
        <v>25.574999999999999</v>
      </c>
      <c r="Q96" s="2">
        <f>E96*VLOOKUP(popis!$B$23,Uvse,2,0)</f>
        <v>22.349999999999998</v>
      </c>
      <c r="R96" s="2">
        <f>E96*VLOOKUP(popis!$B$28,Uvse,2,0)</f>
        <v>10.875</v>
      </c>
      <c r="S96" s="2">
        <f>IF(F96=12,CO_ukony!$K$7,IF(F96=6,CO_ukony!$K$6,IF(F96=3,propocet!$K$20,F96*VLOOKUP($AA$13,Uvse,2,0))))</f>
        <v>14.725</v>
      </c>
      <c r="T96" s="2">
        <f>IF(F96=12,CO_ukony!$K$5,IF(F96=6,CO_ukony!$K$4,IF(F96=3,propocet!$K$22,F96*VLOOKUP($AA$14,Uvse,2,0))))</f>
        <v>24.0625</v>
      </c>
      <c r="U96" s="2">
        <f t="shared" si="10"/>
        <v>14.374999999999998</v>
      </c>
      <c r="V96" s="2">
        <f t="shared" si="11"/>
        <v>9.7125000000000004</v>
      </c>
      <c r="W96" s="2">
        <f t="shared" si="12"/>
        <v>0</v>
      </c>
      <c r="X96" s="2">
        <f t="shared" si="13"/>
        <v>10.424999999999999</v>
      </c>
      <c r="Y96" s="2">
        <f t="shared" si="14"/>
        <v>10.8</v>
      </c>
    </row>
    <row r="97" spans="2:25">
      <c r="B97" t="s">
        <v>244</v>
      </c>
      <c r="E97">
        <v>2</v>
      </c>
      <c r="F97">
        <v>6</v>
      </c>
      <c r="G97">
        <v>2</v>
      </c>
      <c r="H97">
        <v>0</v>
      </c>
      <c r="I97">
        <v>1</v>
      </c>
      <c r="J97">
        <v>1</v>
      </c>
      <c r="L97" s="52">
        <f t="shared" si="15"/>
        <v>150.58750000000001</v>
      </c>
      <c r="M97" s="52"/>
      <c r="N97">
        <f>IF(E97=2,E97*propocet!$K$17,propocet!$K$15+propocet!$K$17)</f>
        <v>6.5000000000000009</v>
      </c>
      <c r="O97" s="2">
        <f t="shared" si="8"/>
        <v>7.6875</v>
      </c>
      <c r="P97" s="2">
        <f t="shared" si="9"/>
        <v>25.574999999999999</v>
      </c>
      <c r="Q97" s="2">
        <f>E97*VLOOKUP(popis!$B$23,Uvse,2,0)</f>
        <v>22.349999999999998</v>
      </c>
      <c r="R97" s="2">
        <f>E97*VLOOKUP(popis!$B$28,Uvse,2,0)</f>
        <v>10.875</v>
      </c>
      <c r="S97" s="2">
        <f>IF(F97=12,CO_ukony!$K$7,IF(F97=6,CO_ukony!$K$6,IF(F97=3,propocet!$K$20,F97*VLOOKUP($AA$13,Uvse,2,0))))</f>
        <v>14.725</v>
      </c>
      <c r="T97" s="2">
        <f>IF(F97=12,CO_ukony!$K$5,IF(F97=6,CO_ukony!$K$4,IF(F97=3,propocet!$K$22,F97*VLOOKUP($AA$14,Uvse,2,0))))</f>
        <v>24.0625</v>
      </c>
      <c r="U97" s="2">
        <f t="shared" si="10"/>
        <v>14.374999999999998</v>
      </c>
      <c r="V97" s="2">
        <f t="shared" si="11"/>
        <v>9.7125000000000004</v>
      </c>
      <c r="W97" s="2">
        <f t="shared" si="12"/>
        <v>0</v>
      </c>
      <c r="X97" s="2">
        <f t="shared" si="13"/>
        <v>10.424999999999999</v>
      </c>
      <c r="Y97" s="2">
        <f t="shared" si="14"/>
        <v>10.8</v>
      </c>
    </row>
    <row r="98" spans="2:25">
      <c r="B98" t="s">
        <v>245</v>
      </c>
      <c r="E98">
        <v>2</v>
      </c>
      <c r="F98">
        <v>8</v>
      </c>
      <c r="G98">
        <v>2</v>
      </c>
      <c r="H98">
        <v>0</v>
      </c>
      <c r="I98">
        <v>1</v>
      </c>
      <c r="J98">
        <v>1</v>
      </c>
      <c r="L98" s="52">
        <f t="shared" si="15"/>
        <v>168.65833333333336</v>
      </c>
      <c r="M98" s="52"/>
      <c r="N98">
        <f>IF(E98=2,E98*propocet!$K$17,propocet!$K$15+propocet!$K$17)</f>
        <v>6.5000000000000009</v>
      </c>
      <c r="O98" s="2">
        <f t="shared" si="8"/>
        <v>7.6875</v>
      </c>
      <c r="P98" s="2">
        <f t="shared" si="9"/>
        <v>25.574999999999999</v>
      </c>
      <c r="Q98" s="2">
        <f>E98*VLOOKUP(popis!$B$23,Uvse,2,0)</f>
        <v>22.349999999999998</v>
      </c>
      <c r="R98" s="2">
        <f>E98*VLOOKUP(popis!$B$28,Uvse,2,0)</f>
        <v>10.875</v>
      </c>
      <c r="S98" s="2">
        <f>IF(F98=12,CO_ukony!$K$7,IF(F98=6,CO_ukony!$K$6,IF(F98=3,propocet!$K$20,F98*VLOOKUP($AA$13,Uvse,2,0))))</f>
        <v>23.605555555555558</v>
      </c>
      <c r="T98" s="2">
        <f>IF(F98=12,CO_ukony!$K$5,IF(F98=6,CO_ukony!$K$4,IF(F98=3,propocet!$K$22,F98*VLOOKUP($AA$14,Uvse,2,0))))</f>
        <v>33.25277777777778</v>
      </c>
      <c r="U98" s="2">
        <f t="shared" si="10"/>
        <v>14.374999999999998</v>
      </c>
      <c r="V98" s="2">
        <f t="shared" si="11"/>
        <v>9.7125000000000004</v>
      </c>
      <c r="W98" s="2">
        <f t="shared" si="12"/>
        <v>0</v>
      </c>
      <c r="X98" s="2">
        <f t="shared" si="13"/>
        <v>10.424999999999999</v>
      </c>
      <c r="Y98" s="2">
        <f t="shared" si="14"/>
        <v>10.8</v>
      </c>
    </row>
    <row r="99" spans="2:25">
      <c r="B99" t="s">
        <v>246</v>
      </c>
      <c r="E99">
        <v>2</v>
      </c>
      <c r="F99">
        <v>4</v>
      </c>
      <c r="G99">
        <v>2</v>
      </c>
      <c r="H99">
        <v>0</v>
      </c>
      <c r="I99">
        <v>1</v>
      </c>
      <c r="J99">
        <v>1</v>
      </c>
      <c r="L99" s="52">
        <f t="shared" si="15"/>
        <v>140.22916666666669</v>
      </c>
      <c r="M99" s="52"/>
      <c r="N99">
        <f>IF(E99=2,E99*propocet!$K$17,propocet!$K$15+propocet!$K$17)</f>
        <v>6.5000000000000009</v>
      </c>
      <c r="O99" s="2">
        <f t="shared" si="8"/>
        <v>7.6875</v>
      </c>
      <c r="P99" s="2">
        <f t="shared" si="9"/>
        <v>25.574999999999999</v>
      </c>
      <c r="Q99" s="2">
        <f>E99*VLOOKUP(popis!$B$23,Uvse,2,0)</f>
        <v>22.349999999999998</v>
      </c>
      <c r="R99" s="2">
        <f>E99*VLOOKUP(popis!$B$28,Uvse,2,0)</f>
        <v>10.875</v>
      </c>
      <c r="S99" s="2">
        <f>IF(F99=12,CO_ukony!$K$7,IF(F99=6,CO_ukony!$K$6,IF(F99=3,propocet!$K$20,F99*VLOOKUP($AA$13,Uvse,2,0))))</f>
        <v>11.802777777777779</v>
      </c>
      <c r="T99" s="2">
        <f>IF(F99=12,CO_ukony!$K$5,IF(F99=6,CO_ukony!$K$4,IF(F99=3,propocet!$K$22,F99*VLOOKUP($AA$14,Uvse,2,0))))</f>
        <v>16.62638888888889</v>
      </c>
      <c r="U99" s="2">
        <f t="shared" si="10"/>
        <v>14.374999999999998</v>
      </c>
      <c r="V99" s="2">
        <f t="shared" si="11"/>
        <v>9.7125000000000004</v>
      </c>
      <c r="W99" s="2">
        <f t="shared" si="12"/>
        <v>0</v>
      </c>
      <c r="X99" s="2">
        <f t="shared" si="13"/>
        <v>10.424999999999999</v>
      </c>
      <c r="Y99" s="2">
        <f t="shared" si="14"/>
        <v>10.8</v>
      </c>
    </row>
    <row r="100" spans="2:25">
      <c r="B100" t="s">
        <v>247</v>
      </c>
      <c r="E100">
        <v>2</v>
      </c>
      <c r="F100">
        <v>8</v>
      </c>
      <c r="G100">
        <v>2</v>
      </c>
      <c r="H100">
        <v>0</v>
      </c>
      <c r="I100">
        <v>1</v>
      </c>
      <c r="J100">
        <v>1</v>
      </c>
      <c r="L100" s="52">
        <f t="shared" si="15"/>
        <v>168.65833333333336</v>
      </c>
      <c r="M100" s="52"/>
      <c r="N100">
        <f>IF(E100=2,E100*propocet!$K$17,propocet!$K$15+propocet!$K$17)</f>
        <v>6.5000000000000009</v>
      </c>
      <c r="O100" s="2">
        <f t="shared" si="8"/>
        <v>7.6875</v>
      </c>
      <c r="P100" s="2">
        <f t="shared" si="9"/>
        <v>25.574999999999999</v>
      </c>
      <c r="Q100" s="2">
        <f>E100*VLOOKUP(popis!$B$23,Uvse,2,0)</f>
        <v>22.349999999999998</v>
      </c>
      <c r="R100" s="2">
        <f>E100*VLOOKUP(popis!$B$28,Uvse,2,0)</f>
        <v>10.875</v>
      </c>
      <c r="S100" s="2">
        <f>IF(F100=12,CO_ukony!$K$7,IF(F100=6,CO_ukony!$K$6,IF(F100=3,propocet!$K$20,F100*VLOOKUP($AA$13,Uvse,2,0))))</f>
        <v>23.605555555555558</v>
      </c>
      <c r="T100" s="2">
        <f>IF(F100=12,CO_ukony!$K$5,IF(F100=6,CO_ukony!$K$4,IF(F100=3,propocet!$K$22,F100*VLOOKUP($AA$14,Uvse,2,0))))</f>
        <v>33.25277777777778</v>
      </c>
      <c r="U100" s="2">
        <f t="shared" si="10"/>
        <v>14.374999999999998</v>
      </c>
      <c r="V100" s="2">
        <f t="shared" si="11"/>
        <v>9.7125000000000004</v>
      </c>
      <c r="W100" s="2">
        <f t="shared" si="12"/>
        <v>0</v>
      </c>
      <c r="X100" s="2">
        <f t="shared" si="13"/>
        <v>10.424999999999999</v>
      </c>
      <c r="Y100" s="2">
        <f t="shared" si="14"/>
        <v>10.8</v>
      </c>
    </row>
    <row r="101" spans="2:25">
      <c r="B101" t="s">
        <v>248</v>
      </c>
      <c r="E101">
        <v>2</v>
      </c>
      <c r="F101">
        <v>8</v>
      </c>
      <c r="G101">
        <v>2</v>
      </c>
      <c r="H101">
        <v>0</v>
      </c>
      <c r="I101">
        <v>1</v>
      </c>
      <c r="J101">
        <v>1</v>
      </c>
      <c r="L101" s="52">
        <f t="shared" si="15"/>
        <v>168.65833333333336</v>
      </c>
      <c r="M101" s="52"/>
      <c r="N101">
        <f>IF(E101=2,E101*propocet!$K$17,propocet!$K$15+propocet!$K$17)</f>
        <v>6.5000000000000009</v>
      </c>
      <c r="O101" s="2">
        <f t="shared" si="8"/>
        <v>7.6875</v>
      </c>
      <c r="P101" s="2">
        <f t="shared" si="9"/>
        <v>25.574999999999999</v>
      </c>
      <c r="Q101" s="2">
        <f>E101*VLOOKUP(popis!$B$23,Uvse,2,0)</f>
        <v>22.349999999999998</v>
      </c>
      <c r="R101" s="2">
        <f>E101*VLOOKUP(popis!$B$28,Uvse,2,0)</f>
        <v>10.875</v>
      </c>
      <c r="S101" s="2">
        <f>IF(F101=12,CO_ukony!$K$7,IF(F101=6,CO_ukony!$K$6,IF(F101=3,propocet!$K$20,F101*VLOOKUP($AA$13,Uvse,2,0))))</f>
        <v>23.605555555555558</v>
      </c>
      <c r="T101" s="2">
        <f>IF(F101=12,CO_ukony!$K$5,IF(F101=6,CO_ukony!$K$4,IF(F101=3,propocet!$K$22,F101*VLOOKUP($AA$14,Uvse,2,0))))</f>
        <v>33.25277777777778</v>
      </c>
      <c r="U101" s="2">
        <f t="shared" si="10"/>
        <v>14.374999999999998</v>
      </c>
      <c r="V101" s="2">
        <f t="shared" si="11"/>
        <v>9.7125000000000004</v>
      </c>
      <c r="W101" s="2">
        <f t="shared" si="12"/>
        <v>0</v>
      </c>
      <c r="X101" s="2">
        <f t="shared" si="13"/>
        <v>10.424999999999999</v>
      </c>
      <c r="Y101" s="2">
        <f t="shared" si="14"/>
        <v>10.8</v>
      </c>
    </row>
    <row r="102" spans="2:25">
      <c r="B102" t="s">
        <v>249</v>
      </c>
      <c r="E102">
        <v>2</v>
      </c>
      <c r="F102">
        <v>12</v>
      </c>
      <c r="G102">
        <v>2</v>
      </c>
      <c r="H102">
        <v>0</v>
      </c>
      <c r="I102">
        <v>1</v>
      </c>
      <c r="J102">
        <v>1</v>
      </c>
      <c r="L102" s="52">
        <f t="shared" si="15"/>
        <v>199.78750000000002</v>
      </c>
      <c r="M102" s="52"/>
      <c r="N102">
        <f>IF(E102=2,E102*propocet!$K$17,propocet!$K$15+propocet!$K$17)</f>
        <v>6.5000000000000009</v>
      </c>
      <c r="O102" s="2">
        <f t="shared" si="8"/>
        <v>7.6875</v>
      </c>
      <c r="P102" s="2">
        <f t="shared" si="9"/>
        <v>25.574999999999999</v>
      </c>
      <c r="Q102" s="2">
        <f>E102*VLOOKUP(popis!$B$23,Uvse,2,0)</f>
        <v>22.349999999999998</v>
      </c>
      <c r="R102" s="2">
        <f>E102*VLOOKUP(popis!$B$28,Uvse,2,0)</f>
        <v>10.875</v>
      </c>
      <c r="S102" s="2">
        <f>IF(F102=12,CO_ukony!$K$7,IF(F102=6,CO_ukony!$K$6,IF(F102=3,propocet!$K$20,F102*VLOOKUP($AA$13,Uvse,2,0))))</f>
        <v>34.125</v>
      </c>
      <c r="T102" s="2">
        <f>IF(F102=12,CO_ukony!$K$5,IF(F102=6,CO_ukony!$K$4,IF(F102=3,propocet!$K$22,F102*VLOOKUP($AA$14,Uvse,2,0))))</f>
        <v>53.862500000000004</v>
      </c>
      <c r="U102" s="2">
        <f t="shared" si="10"/>
        <v>14.374999999999998</v>
      </c>
      <c r="V102" s="2">
        <f t="shared" si="11"/>
        <v>9.7125000000000004</v>
      </c>
      <c r="W102" s="2">
        <f t="shared" si="12"/>
        <v>0</v>
      </c>
      <c r="X102" s="2">
        <f t="shared" si="13"/>
        <v>10.424999999999999</v>
      </c>
      <c r="Y102" s="2">
        <f t="shared" si="14"/>
        <v>10.8</v>
      </c>
    </row>
    <row r="103" spans="2:25">
      <c r="B103" t="s">
        <v>250</v>
      </c>
      <c r="E103">
        <v>2</v>
      </c>
      <c r="F103">
        <v>6</v>
      </c>
      <c r="G103">
        <v>2</v>
      </c>
      <c r="H103">
        <v>0</v>
      </c>
      <c r="I103">
        <v>1</v>
      </c>
      <c r="J103">
        <v>1</v>
      </c>
      <c r="L103" s="52">
        <f t="shared" si="15"/>
        <v>150.58750000000001</v>
      </c>
      <c r="M103" s="52"/>
      <c r="N103">
        <f>IF(E103=2,E103*propocet!$K$17,propocet!$K$15+propocet!$K$17)</f>
        <v>6.5000000000000009</v>
      </c>
      <c r="O103" s="2">
        <f t="shared" si="8"/>
        <v>7.6875</v>
      </c>
      <c r="P103" s="2">
        <f t="shared" si="9"/>
        <v>25.574999999999999</v>
      </c>
      <c r="Q103" s="2">
        <f>E103*VLOOKUP(popis!$B$23,Uvse,2,0)</f>
        <v>22.349999999999998</v>
      </c>
      <c r="R103" s="2">
        <f>E103*VLOOKUP(popis!$B$28,Uvse,2,0)</f>
        <v>10.875</v>
      </c>
      <c r="S103" s="2">
        <f>IF(F103=12,CO_ukony!$K$7,IF(F103=6,CO_ukony!$K$6,IF(F103=3,propocet!$K$20,F103*VLOOKUP($AA$13,Uvse,2,0))))</f>
        <v>14.725</v>
      </c>
      <c r="T103" s="2">
        <f>IF(F103=12,CO_ukony!$K$5,IF(F103=6,CO_ukony!$K$4,IF(F103=3,propocet!$K$22,F103*VLOOKUP($AA$14,Uvse,2,0))))</f>
        <v>24.0625</v>
      </c>
      <c r="U103" s="2">
        <f t="shared" si="10"/>
        <v>14.374999999999998</v>
      </c>
      <c r="V103" s="2">
        <f t="shared" si="11"/>
        <v>9.7125000000000004</v>
      </c>
      <c r="W103" s="2">
        <f t="shared" si="12"/>
        <v>0</v>
      </c>
      <c r="X103" s="2">
        <f t="shared" si="13"/>
        <v>10.424999999999999</v>
      </c>
      <c r="Y103" s="2">
        <f t="shared" si="14"/>
        <v>10.8</v>
      </c>
    </row>
    <row r="104" spans="2:25">
      <c r="B104" t="s">
        <v>251</v>
      </c>
      <c r="E104">
        <v>1</v>
      </c>
      <c r="F104">
        <v>3</v>
      </c>
      <c r="G104">
        <v>2</v>
      </c>
      <c r="H104">
        <v>0</v>
      </c>
      <c r="I104">
        <v>1</v>
      </c>
      <c r="J104">
        <v>1</v>
      </c>
      <c r="L104" s="52">
        <f t="shared" si="15"/>
        <v>117.7625</v>
      </c>
      <c r="M104" s="52"/>
      <c r="N104">
        <f>IF(E104=2,E104*propocet!$K$17,propocet!$K$15+propocet!$K$17)</f>
        <v>13.575000000000001</v>
      </c>
      <c r="O104" s="2">
        <f t="shared" si="8"/>
        <v>7.6875</v>
      </c>
      <c r="P104" s="2">
        <f t="shared" si="9"/>
        <v>25.574999999999999</v>
      </c>
      <c r="Q104" s="2">
        <f>E104*VLOOKUP(popis!$B$23,Uvse,2,0)</f>
        <v>11.174999999999999</v>
      </c>
      <c r="R104" s="2">
        <f>E104*VLOOKUP(popis!$B$28,Uvse,2,0)</f>
        <v>5.4375</v>
      </c>
      <c r="S104" s="2">
        <f>IF(F104=12,CO_ukony!$K$7,IF(F104=6,CO_ukony!$K$6,IF(F104=3,propocet!$K$20,F104*VLOOKUP($AA$13,Uvse,2,0))))</f>
        <v>10.6625</v>
      </c>
      <c r="T104" s="2">
        <f>IF(F104=12,CO_ukony!$K$5,IF(F104=6,CO_ukony!$K$4,IF(F104=3,propocet!$K$22,F104*VLOOKUP($AA$14,Uvse,2,0))))</f>
        <v>11.9125</v>
      </c>
      <c r="U104" s="2">
        <f t="shared" si="10"/>
        <v>14.374999999999998</v>
      </c>
      <c r="V104" s="2">
        <f t="shared" si="11"/>
        <v>9.7125000000000004</v>
      </c>
      <c r="W104" s="2">
        <f t="shared" si="12"/>
        <v>0</v>
      </c>
      <c r="X104" s="2">
        <f t="shared" si="13"/>
        <v>10.424999999999999</v>
      </c>
      <c r="Y104" s="2">
        <f t="shared" si="14"/>
        <v>10.8</v>
      </c>
    </row>
    <row r="105" spans="2:25">
      <c r="B105" t="s">
        <v>252</v>
      </c>
      <c r="E105">
        <v>2</v>
      </c>
      <c r="F105">
        <v>4</v>
      </c>
      <c r="G105">
        <v>2</v>
      </c>
      <c r="H105">
        <v>0</v>
      </c>
      <c r="I105">
        <v>1</v>
      </c>
      <c r="J105">
        <v>1</v>
      </c>
      <c r="L105" s="52">
        <f t="shared" si="15"/>
        <v>140.22916666666669</v>
      </c>
      <c r="M105" s="52"/>
      <c r="N105">
        <f>IF(E105=2,E105*propocet!$K$17,propocet!$K$15+propocet!$K$17)</f>
        <v>6.5000000000000009</v>
      </c>
      <c r="O105" s="2">
        <f t="shared" si="8"/>
        <v>7.6875</v>
      </c>
      <c r="P105" s="2">
        <f t="shared" si="9"/>
        <v>25.574999999999999</v>
      </c>
      <c r="Q105" s="2">
        <f>E105*VLOOKUP(popis!$B$23,Uvse,2,0)</f>
        <v>22.349999999999998</v>
      </c>
      <c r="R105" s="2">
        <f>E105*VLOOKUP(popis!$B$28,Uvse,2,0)</f>
        <v>10.875</v>
      </c>
      <c r="S105" s="2">
        <f>IF(F105=12,CO_ukony!$K$7,IF(F105=6,CO_ukony!$K$6,IF(F105=3,propocet!$K$20,F105*VLOOKUP($AA$13,Uvse,2,0))))</f>
        <v>11.802777777777779</v>
      </c>
      <c r="T105" s="2">
        <f>IF(F105=12,CO_ukony!$K$5,IF(F105=6,CO_ukony!$K$4,IF(F105=3,propocet!$K$22,F105*VLOOKUP($AA$14,Uvse,2,0))))</f>
        <v>16.62638888888889</v>
      </c>
      <c r="U105" s="2">
        <f t="shared" si="10"/>
        <v>14.374999999999998</v>
      </c>
      <c r="V105" s="2">
        <f t="shared" si="11"/>
        <v>9.7125000000000004</v>
      </c>
      <c r="W105" s="2">
        <f t="shared" si="12"/>
        <v>0</v>
      </c>
      <c r="X105" s="2">
        <f t="shared" si="13"/>
        <v>10.424999999999999</v>
      </c>
      <c r="Y105" s="2">
        <f t="shared" si="14"/>
        <v>10.8</v>
      </c>
    </row>
    <row r="106" spans="2:25">
      <c r="B106" t="s">
        <v>253</v>
      </c>
      <c r="E106">
        <v>2</v>
      </c>
      <c r="F106">
        <v>2</v>
      </c>
      <c r="G106">
        <v>2</v>
      </c>
      <c r="H106">
        <v>0</v>
      </c>
      <c r="I106">
        <v>1</v>
      </c>
      <c r="J106">
        <v>1</v>
      </c>
      <c r="L106" s="52">
        <f t="shared" si="15"/>
        <v>126.01458333333333</v>
      </c>
      <c r="M106" s="52"/>
      <c r="N106">
        <f>IF(E106=2,E106*propocet!$K$17,propocet!$K$15+propocet!$K$17)</f>
        <v>6.5000000000000009</v>
      </c>
      <c r="O106" s="2">
        <f t="shared" si="8"/>
        <v>7.6875</v>
      </c>
      <c r="P106" s="2">
        <f t="shared" si="9"/>
        <v>25.574999999999999</v>
      </c>
      <c r="Q106" s="2">
        <f>E106*VLOOKUP(popis!$B$23,Uvse,2,0)</f>
        <v>22.349999999999998</v>
      </c>
      <c r="R106" s="2">
        <f>E106*VLOOKUP(popis!$B$28,Uvse,2,0)</f>
        <v>10.875</v>
      </c>
      <c r="S106" s="2">
        <f>IF(F106=12,CO_ukony!$K$7,IF(F106=6,CO_ukony!$K$6,IF(F106=3,propocet!$K$20,F106*VLOOKUP($AA$13,Uvse,2,0))))</f>
        <v>5.9013888888888895</v>
      </c>
      <c r="T106" s="2">
        <f>IF(F106=12,CO_ukony!$K$5,IF(F106=6,CO_ukony!$K$4,IF(F106=3,propocet!$K$22,F106*VLOOKUP($AA$14,Uvse,2,0))))</f>
        <v>8.313194444444445</v>
      </c>
      <c r="U106" s="2">
        <f t="shared" si="10"/>
        <v>14.374999999999998</v>
      </c>
      <c r="V106" s="2">
        <f t="shared" si="11"/>
        <v>9.7125000000000004</v>
      </c>
      <c r="W106" s="2">
        <f t="shared" si="12"/>
        <v>0</v>
      </c>
      <c r="X106" s="2">
        <f t="shared" si="13"/>
        <v>10.424999999999999</v>
      </c>
      <c r="Y106" s="2">
        <f t="shared" si="14"/>
        <v>10.8</v>
      </c>
    </row>
    <row r="107" spans="2:25">
      <c r="B107" t="s">
        <v>254</v>
      </c>
      <c r="E107">
        <v>2</v>
      </c>
      <c r="F107">
        <v>6</v>
      </c>
      <c r="G107">
        <v>2</v>
      </c>
      <c r="H107">
        <v>0</v>
      </c>
      <c r="I107">
        <v>1</v>
      </c>
      <c r="J107">
        <v>1</v>
      </c>
      <c r="L107" s="52">
        <f t="shared" si="15"/>
        <v>150.58750000000001</v>
      </c>
      <c r="M107" s="52"/>
      <c r="N107">
        <f>IF(E107=2,E107*propocet!$K$17,propocet!$K$15+propocet!$K$17)</f>
        <v>6.5000000000000009</v>
      </c>
      <c r="O107" s="2">
        <f t="shared" si="8"/>
        <v>7.6875</v>
      </c>
      <c r="P107" s="2">
        <f t="shared" si="9"/>
        <v>25.574999999999999</v>
      </c>
      <c r="Q107" s="2">
        <f>E107*VLOOKUP(popis!$B$23,Uvse,2,0)</f>
        <v>22.349999999999998</v>
      </c>
      <c r="R107" s="2">
        <f>E107*VLOOKUP(popis!$B$28,Uvse,2,0)</f>
        <v>10.875</v>
      </c>
      <c r="S107" s="2">
        <f>IF(F107=12,CO_ukony!$K$7,IF(F107=6,CO_ukony!$K$6,IF(F107=3,propocet!$K$20,F107*VLOOKUP($AA$13,Uvse,2,0))))</f>
        <v>14.725</v>
      </c>
      <c r="T107" s="2">
        <f>IF(F107=12,CO_ukony!$K$5,IF(F107=6,CO_ukony!$K$4,IF(F107=3,propocet!$K$22,F107*VLOOKUP($AA$14,Uvse,2,0))))</f>
        <v>24.0625</v>
      </c>
      <c r="U107" s="2">
        <f t="shared" si="10"/>
        <v>14.374999999999998</v>
      </c>
      <c r="V107" s="2">
        <f t="shared" si="11"/>
        <v>9.7125000000000004</v>
      </c>
      <c r="W107" s="2">
        <f t="shared" si="12"/>
        <v>0</v>
      </c>
      <c r="X107" s="2">
        <f t="shared" si="13"/>
        <v>10.424999999999999</v>
      </c>
      <c r="Y107" s="2">
        <f t="shared" si="14"/>
        <v>10.8</v>
      </c>
    </row>
    <row r="108" spans="2:25">
      <c r="B108" t="s">
        <v>255</v>
      </c>
      <c r="E108">
        <v>2</v>
      </c>
      <c r="F108">
        <v>12</v>
      </c>
      <c r="G108">
        <v>2</v>
      </c>
      <c r="H108">
        <v>0</v>
      </c>
      <c r="I108">
        <v>1</v>
      </c>
      <c r="J108">
        <v>1</v>
      </c>
      <c r="L108" s="52">
        <f t="shared" si="15"/>
        <v>199.78750000000002</v>
      </c>
      <c r="M108" s="52"/>
      <c r="N108">
        <f>IF(E108=2,E108*propocet!$K$17,propocet!$K$15+propocet!$K$17)</f>
        <v>6.5000000000000009</v>
      </c>
      <c r="O108" s="2">
        <f t="shared" si="8"/>
        <v>7.6875</v>
      </c>
      <c r="P108" s="2">
        <f t="shared" si="9"/>
        <v>25.574999999999999</v>
      </c>
      <c r="Q108" s="2">
        <f>E108*VLOOKUP(popis!$B$23,Uvse,2,0)</f>
        <v>22.349999999999998</v>
      </c>
      <c r="R108" s="2">
        <f>E108*VLOOKUP(popis!$B$28,Uvse,2,0)</f>
        <v>10.875</v>
      </c>
      <c r="S108" s="2">
        <f>IF(F108=12,CO_ukony!$K$7,IF(F108=6,CO_ukony!$K$6,IF(F108=3,propocet!$K$20,F108*VLOOKUP($AA$13,Uvse,2,0))))</f>
        <v>34.125</v>
      </c>
      <c r="T108" s="2">
        <f>IF(F108=12,CO_ukony!$K$5,IF(F108=6,CO_ukony!$K$4,IF(F108=3,propocet!$K$22,F108*VLOOKUP($AA$14,Uvse,2,0))))</f>
        <v>53.862500000000004</v>
      </c>
      <c r="U108" s="2">
        <f t="shared" si="10"/>
        <v>14.374999999999998</v>
      </c>
      <c r="V108" s="2">
        <f t="shared" si="11"/>
        <v>9.7125000000000004</v>
      </c>
      <c r="W108" s="2">
        <f t="shared" si="12"/>
        <v>0</v>
      </c>
      <c r="X108" s="2">
        <f t="shared" si="13"/>
        <v>10.424999999999999</v>
      </c>
      <c r="Y108" s="2">
        <f t="shared" si="14"/>
        <v>10.8</v>
      </c>
    </row>
    <row r="109" spans="2:25">
      <c r="B109" t="s">
        <v>256</v>
      </c>
      <c r="E109">
        <v>1</v>
      </c>
      <c r="F109">
        <v>6</v>
      </c>
      <c r="G109">
        <v>2</v>
      </c>
      <c r="H109">
        <v>0</v>
      </c>
      <c r="I109">
        <v>1</v>
      </c>
      <c r="J109">
        <v>1</v>
      </c>
      <c r="L109" s="52">
        <f t="shared" si="15"/>
        <v>133.97499999999999</v>
      </c>
      <c r="M109" s="52"/>
      <c r="N109">
        <f>IF(E109=2,E109*propocet!$K$17,propocet!$K$15+propocet!$K$17)</f>
        <v>13.575000000000001</v>
      </c>
      <c r="O109" s="2">
        <f t="shared" si="8"/>
        <v>7.6875</v>
      </c>
      <c r="P109" s="2">
        <f t="shared" si="9"/>
        <v>25.574999999999999</v>
      </c>
      <c r="Q109" s="2">
        <f>E109*VLOOKUP(popis!$B$23,Uvse,2,0)</f>
        <v>11.174999999999999</v>
      </c>
      <c r="R109" s="2">
        <f>E109*VLOOKUP(popis!$B$28,Uvse,2,0)</f>
        <v>5.4375</v>
      </c>
      <c r="S109" s="2">
        <f>IF(F109=12,CO_ukony!$K$7,IF(F109=6,CO_ukony!$K$6,IF(F109=3,propocet!$K$20,F109*VLOOKUP($AA$13,Uvse,2,0))))</f>
        <v>14.725</v>
      </c>
      <c r="T109" s="2">
        <f>IF(F109=12,CO_ukony!$K$5,IF(F109=6,CO_ukony!$K$4,IF(F109=3,propocet!$K$22,F109*VLOOKUP($AA$14,Uvse,2,0))))</f>
        <v>24.0625</v>
      </c>
      <c r="U109" s="2">
        <f t="shared" si="10"/>
        <v>14.374999999999998</v>
      </c>
      <c r="V109" s="2">
        <f t="shared" si="11"/>
        <v>9.7125000000000004</v>
      </c>
      <c r="W109" s="2">
        <f t="shared" si="12"/>
        <v>0</v>
      </c>
      <c r="X109" s="2">
        <f t="shared" si="13"/>
        <v>10.424999999999999</v>
      </c>
      <c r="Y109" s="2">
        <f t="shared" si="14"/>
        <v>10.8</v>
      </c>
    </row>
    <row r="110" spans="2:25">
      <c r="B110" t="s">
        <v>257</v>
      </c>
      <c r="E110">
        <v>2</v>
      </c>
      <c r="F110">
        <v>8</v>
      </c>
      <c r="G110">
        <v>2</v>
      </c>
      <c r="H110">
        <v>0</v>
      </c>
      <c r="I110">
        <v>1</v>
      </c>
      <c r="J110">
        <v>1</v>
      </c>
      <c r="L110" s="52">
        <f t="shared" si="15"/>
        <v>168.65833333333336</v>
      </c>
      <c r="M110" s="52"/>
      <c r="N110">
        <f>IF(E110=2,E110*propocet!$K$17,propocet!$K$15+propocet!$K$17)</f>
        <v>6.5000000000000009</v>
      </c>
      <c r="O110" s="2">
        <f t="shared" si="8"/>
        <v>7.6875</v>
      </c>
      <c r="P110" s="2">
        <f t="shared" si="9"/>
        <v>25.574999999999999</v>
      </c>
      <c r="Q110" s="2">
        <f>E110*VLOOKUP(popis!$B$23,Uvse,2,0)</f>
        <v>22.349999999999998</v>
      </c>
      <c r="R110" s="2">
        <f>E110*VLOOKUP(popis!$B$28,Uvse,2,0)</f>
        <v>10.875</v>
      </c>
      <c r="S110" s="2">
        <f>IF(F110=12,CO_ukony!$K$7,IF(F110=6,CO_ukony!$K$6,IF(F110=3,propocet!$K$20,F110*VLOOKUP($AA$13,Uvse,2,0))))</f>
        <v>23.605555555555558</v>
      </c>
      <c r="T110" s="2">
        <f>IF(F110=12,CO_ukony!$K$5,IF(F110=6,CO_ukony!$K$4,IF(F110=3,propocet!$K$22,F110*VLOOKUP($AA$14,Uvse,2,0))))</f>
        <v>33.25277777777778</v>
      </c>
      <c r="U110" s="2">
        <f t="shared" si="10"/>
        <v>14.374999999999998</v>
      </c>
      <c r="V110" s="2">
        <f t="shared" si="11"/>
        <v>9.7125000000000004</v>
      </c>
      <c r="W110" s="2">
        <f t="shared" si="12"/>
        <v>0</v>
      </c>
      <c r="X110" s="2">
        <f t="shared" si="13"/>
        <v>10.424999999999999</v>
      </c>
      <c r="Y110" s="2">
        <f t="shared" si="14"/>
        <v>10.8</v>
      </c>
    </row>
    <row r="111" spans="2:25">
      <c r="B111" t="s">
        <v>258</v>
      </c>
      <c r="E111">
        <v>1</v>
      </c>
      <c r="F111">
        <v>3</v>
      </c>
      <c r="G111">
        <v>2</v>
      </c>
      <c r="H111">
        <v>0</v>
      </c>
      <c r="I111">
        <v>1</v>
      </c>
      <c r="J111">
        <v>1</v>
      </c>
      <c r="L111" s="52">
        <f t="shared" si="15"/>
        <v>117.7625</v>
      </c>
      <c r="M111" s="52"/>
      <c r="N111">
        <f>IF(E111=2,E111*propocet!$K$17,propocet!$K$15+propocet!$K$17)</f>
        <v>13.575000000000001</v>
      </c>
      <c r="O111" s="2">
        <f t="shared" si="8"/>
        <v>7.6875</v>
      </c>
      <c r="P111" s="2">
        <f t="shared" si="9"/>
        <v>25.574999999999999</v>
      </c>
      <c r="Q111" s="2">
        <f>E111*VLOOKUP(popis!$B$23,Uvse,2,0)</f>
        <v>11.174999999999999</v>
      </c>
      <c r="R111" s="2">
        <f>E111*VLOOKUP(popis!$B$28,Uvse,2,0)</f>
        <v>5.4375</v>
      </c>
      <c r="S111" s="2">
        <f>IF(F111=12,CO_ukony!$K$7,IF(F111=6,CO_ukony!$K$6,IF(F111=3,propocet!$K$20,F111*VLOOKUP($AA$13,Uvse,2,0))))</f>
        <v>10.6625</v>
      </c>
      <c r="T111" s="2">
        <f>IF(F111=12,CO_ukony!$K$5,IF(F111=6,CO_ukony!$K$4,IF(F111=3,propocet!$K$22,F111*VLOOKUP($AA$14,Uvse,2,0))))</f>
        <v>11.9125</v>
      </c>
      <c r="U111" s="2">
        <f t="shared" si="10"/>
        <v>14.374999999999998</v>
      </c>
      <c r="V111" s="2">
        <f t="shared" si="11"/>
        <v>9.7125000000000004</v>
      </c>
      <c r="W111" s="2">
        <f t="shared" si="12"/>
        <v>0</v>
      </c>
      <c r="X111" s="2">
        <f t="shared" si="13"/>
        <v>10.424999999999999</v>
      </c>
      <c r="Y111" s="2">
        <f t="shared" si="14"/>
        <v>10.8</v>
      </c>
    </row>
    <row r="112" spans="2:25">
      <c r="B112" t="s">
        <v>259</v>
      </c>
      <c r="E112">
        <v>1</v>
      </c>
      <c r="F112">
        <v>3</v>
      </c>
      <c r="G112">
        <v>2</v>
      </c>
      <c r="H112">
        <v>0</v>
      </c>
      <c r="I112">
        <v>1</v>
      </c>
      <c r="J112">
        <v>1</v>
      </c>
      <c r="L112" s="52">
        <f t="shared" si="15"/>
        <v>117.7625</v>
      </c>
      <c r="M112" s="52"/>
      <c r="N112">
        <f>IF(E112=2,E112*propocet!$K$17,propocet!$K$15+propocet!$K$17)</f>
        <v>13.575000000000001</v>
      </c>
      <c r="O112" s="2">
        <f t="shared" si="8"/>
        <v>7.6875</v>
      </c>
      <c r="P112" s="2">
        <f t="shared" si="9"/>
        <v>25.574999999999999</v>
      </c>
      <c r="Q112" s="2">
        <f>E112*VLOOKUP(popis!$B$23,Uvse,2,0)</f>
        <v>11.174999999999999</v>
      </c>
      <c r="R112" s="2">
        <f>E112*VLOOKUP(popis!$B$28,Uvse,2,0)</f>
        <v>5.4375</v>
      </c>
      <c r="S112" s="2">
        <f>IF(F112=12,CO_ukony!$K$7,IF(F112=6,CO_ukony!$K$6,IF(F112=3,propocet!$K$20,F112*VLOOKUP($AA$13,Uvse,2,0))))</f>
        <v>10.6625</v>
      </c>
      <c r="T112" s="2">
        <f>IF(F112=12,CO_ukony!$K$5,IF(F112=6,CO_ukony!$K$4,IF(F112=3,propocet!$K$22,F112*VLOOKUP($AA$14,Uvse,2,0))))</f>
        <v>11.9125</v>
      </c>
      <c r="U112" s="2">
        <f t="shared" si="10"/>
        <v>14.374999999999998</v>
      </c>
      <c r="V112" s="2">
        <f t="shared" si="11"/>
        <v>9.7125000000000004</v>
      </c>
      <c r="W112" s="2">
        <f t="shared" si="12"/>
        <v>0</v>
      </c>
      <c r="X112" s="2">
        <f t="shared" si="13"/>
        <v>10.424999999999999</v>
      </c>
      <c r="Y112" s="2">
        <f t="shared" si="14"/>
        <v>10.8</v>
      </c>
    </row>
    <row r="113" spans="2:25">
      <c r="B113" t="s">
        <v>260</v>
      </c>
      <c r="E113">
        <v>1</v>
      </c>
      <c r="F113">
        <v>3</v>
      </c>
      <c r="G113">
        <v>2</v>
      </c>
      <c r="H113">
        <v>0</v>
      </c>
      <c r="I113">
        <v>1</v>
      </c>
      <c r="J113">
        <v>1</v>
      </c>
      <c r="L113" s="52">
        <f t="shared" si="15"/>
        <v>117.7625</v>
      </c>
      <c r="M113" s="52"/>
      <c r="N113">
        <f>IF(E113=2,E113*propocet!$K$17,propocet!$K$15+propocet!$K$17)</f>
        <v>13.575000000000001</v>
      </c>
      <c r="O113" s="2">
        <f t="shared" si="8"/>
        <v>7.6875</v>
      </c>
      <c r="P113" s="2">
        <f t="shared" si="9"/>
        <v>25.574999999999999</v>
      </c>
      <c r="Q113" s="2">
        <f>E113*VLOOKUP(popis!$B$23,Uvse,2,0)</f>
        <v>11.174999999999999</v>
      </c>
      <c r="R113" s="2">
        <f>E113*VLOOKUP(popis!$B$28,Uvse,2,0)</f>
        <v>5.4375</v>
      </c>
      <c r="S113" s="2">
        <f>IF(F113=12,CO_ukony!$K$7,IF(F113=6,CO_ukony!$K$6,IF(F113=3,propocet!$K$20,F113*VLOOKUP($AA$13,Uvse,2,0))))</f>
        <v>10.6625</v>
      </c>
      <c r="T113" s="2">
        <f>IF(F113=12,CO_ukony!$K$5,IF(F113=6,CO_ukony!$K$4,IF(F113=3,propocet!$K$22,F113*VLOOKUP($AA$14,Uvse,2,0))))</f>
        <v>11.9125</v>
      </c>
      <c r="U113" s="2">
        <f t="shared" si="10"/>
        <v>14.374999999999998</v>
      </c>
      <c r="V113" s="2">
        <f t="shared" si="11"/>
        <v>9.7125000000000004</v>
      </c>
      <c r="W113" s="2">
        <f t="shared" si="12"/>
        <v>0</v>
      </c>
      <c r="X113" s="2">
        <f t="shared" si="13"/>
        <v>10.424999999999999</v>
      </c>
      <c r="Y113" s="2">
        <f t="shared" si="14"/>
        <v>10.8</v>
      </c>
    </row>
    <row r="114" spans="2:25">
      <c r="B114" t="s">
        <v>261</v>
      </c>
      <c r="E114">
        <v>2</v>
      </c>
      <c r="F114">
        <v>12</v>
      </c>
      <c r="G114">
        <v>2</v>
      </c>
      <c r="H114">
        <v>0</v>
      </c>
      <c r="I114">
        <v>1</v>
      </c>
      <c r="J114">
        <v>1</v>
      </c>
      <c r="L114" s="52">
        <f t="shared" si="15"/>
        <v>199.78750000000002</v>
      </c>
      <c r="M114" s="52"/>
      <c r="N114">
        <f>IF(E114=2,E114*propocet!$K$17,propocet!$K$15+propocet!$K$17)</f>
        <v>6.5000000000000009</v>
      </c>
      <c r="O114" s="2">
        <f t="shared" si="8"/>
        <v>7.6875</v>
      </c>
      <c r="P114" s="2">
        <f t="shared" si="9"/>
        <v>25.574999999999999</v>
      </c>
      <c r="Q114" s="2">
        <f>E114*VLOOKUP(popis!$B$23,Uvse,2,0)</f>
        <v>22.349999999999998</v>
      </c>
      <c r="R114" s="2">
        <f>E114*VLOOKUP(popis!$B$28,Uvse,2,0)</f>
        <v>10.875</v>
      </c>
      <c r="S114" s="2">
        <f>IF(F114=12,CO_ukony!$K$7,IF(F114=6,CO_ukony!$K$6,IF(F114=3,propocet!$K$20,F114*VLOOKUP($AA$13,Uvse,2,0))))</f>
        <v>34.125</v>
      </c>
      <c r="T114" s="2">
        <f>IF(F114=12,CO_ukony!$K$5,IF(F114=6,CO_ukony!$K$4,IF(F114=3,propocet!$K$22,F114*VLOOKUP($AA$14,Uvse,2,0))))</f>
        <v>53.862500000000004</v>
      </c>
      <c r="U114" s="2">
        <f t="shared" si="10"/>
        <v>14.374999999999998</v>
      </c>
      <c r="V114" s="2">
        <f t="shared" si="11"/>
        <v>9.7125000000000004</v>
      </c>
      <c r="W114" s="2">
        <f t="shared" si="12"/>
        <v>0</v>
      </c>
      <c r="X114" s="2">
        <f t="shared" si="13"/>
        <v>10.424999999999999</v>
      </c>
      <c r="Y114" s="2">
        <f t="shared" si="14"/>
        <v>10.8</v>
      </c>
    </row>
    <row r="115" spans="2:25">
      <c r="B115" t="s">
        <v>262</v>
      </c>
      <c r="E115">
        <v>2</v>
      </c>
      <c r="F115">
        <v>6</v>
      </c>
      <c r="G115">
        <v>2</v>
      </c>
      <c r="H115">
        <v>0</v>
      </c>
      <c r="I115">
        <v>1</v>
      </c>
      <c r="J115">
        <v>1</v>
      </c>
      <c r="L115" s="52">
        <f t="shared" si="15"/>
        <v>150.58750000000001</v>
      </c>
      <c r="M115" s="52"/>
      <c r="N115">
        <f>IF(E115=2,E115*propocet!$K$17,propocet!$K$15+propocet!$K$17)</f>
        <v>6.5000000000000009</v>
      </c>
      <c r="O115" s="2">
        <f t="shared" si="8"/>
        <v>7.6875</v>
      </c>
      <c r="P115" s="2">
        <f t="shared" si="9"/>
        <v>25.574999999999999</v>
      </c>
      <c r="Q115" s="2">
        <f>E115*VLOOKUP(popis!$B$23,Uvse,2,0)</f>
        <v>22.349999999999998</v>
      </c>
      <c r="R115" s="2">
        <f>E115*VLOOKUP(popis!$B$28,Uvse,2,0)</f>
        <v>10.875</v>
      </c>
      <c r="S115" s="2">
        <f>IF(F115=12,CO_ukony!$K$7,IF(F115=6,CO_ukony!$K$6,IF(F115=3,propocet!$K$20,F115*VLOOKUP($AA$13,Uvse,2,0))))</f>
        <v>14.725</v>
      </c>
      <c r="T115" s="2">
        <f>IF(F115=12,CO_ukony!$K$5,IF(F115=6,CO_ukony!$K$4,IF(F115=3,propocet!$K$22,F115*VLOOKUP($AA$14,Uvse,2,0))))</f>
        <v>24.0625</v>
      </c>
      <c r="U115" s="2">
        <f t="shared" si="10"/>
        <v>14.374999999999998</v>
      </c>
      <c r="V115" s="2">
        <f t="shared" si="11"/>
        <v>9.7125000000000004</v>
      </c>
      <c r="W115" s="2">
        <f t="shared" si="12"/>
        <v>0</v>
      </c>
      <c r="X115" s="2">
        <f t="shared" si="13"/>
        <v>10.424999999999999</v>
      </c>
      <c r="Y115" s="2">
        <f t="shared" si="14"/>
        <v>10.8</v>
      </c>
    </row>
    <row r="116" spans="2:25">
      <c r="B116" t="s">
        <v>263</v>
      </c>
      <c r="E116">
        <v>2</v>
      </c>
      <c r="F116">
        <v>4</v>
      </c>
      <c r="G116">
        <v>2</v>
      </c>
      <c r="H116">
        <v>0</v>
      </c>
      <c r="I116">
        <v>1</v>
      </c>
      <c r="J116">
        <v>1</v>
      </c>
      <c r="L116" s="52">
        <f t="shared" si="15"/>
        <v>140.22916666666669</v>
      </c>
      <c r="M116" s="52"/>
      <c r="N116">
        <f>IF(E116=2,E116*propocet!$K$17,propocet!$K$15+propocet!$K$17)</f>
        <v>6.5000000000000009</v>
      </c>
      <c r="O116" s="2">
        <f t="shared" si="8"/>
        <v>7.6875</v>
      </c>
      <c r="P116" s="2">
        <f t="shared" si="9"/>
        <v>25.574999999999999</v>
      </c>
      <c r="Q116" s="2">
        <f>E116*VLOOKUP(popis!$B$23,Uvse,2,0)</f>
        <v>22.349999999999998</v>
      </c>
      <c r="R116" s="2">
        <f>E116*VLOOKUP(popis!$B$28,Uvse,2,0)</f>
        <v>10.875</v>
      </c>
      <c r="S116" s="2">
        <f>IF(F116=12,CO_ukony!$K$7,IF(F116=6,CO_ukony!$K$6,IF(F116=3,propocet!$K$20,F116*VLOOKUP($AA$13,Uvse,2,0))))</f>
        <v>11.802777777777779</v>
      </c>
      <c r="T116" s="2">
        <f>IF(F116=12,CO_ukony!$K$5,IF(F116=6,CO_ukony!$K$4,IF(F116=3,propocet!$K$22,F116*VLOOKUP($AA$14,Uvse,2,0))))</f>
        <v>16.62638888888889</v>
      </c>
      <c r="U116" s="2">
        <f t="shared" si="10"/>
        <v>14.374999999999998</v>
      </c>
      <c r="V116" s="2">
        <f t="shared" si="11"/>
        <v>9.7125000000000004</v>
      </c>
      <c r="W116" s="2">
        <f t="shared" si="12"/>
        <v>0</v>
      </c>
      <c r="X116" s="2">
        <f t="shared" si="13"/>
        <v>10.424999999999999</v>
      </c>
      <c r="Y116" s="2">
        <f t="shared" si="14"/>
        <v>10.8</v>
      </c>
    </row>
    <row r="117" spans="2:25">
      <c r="B117" t="s">
        <v>264</v>
      </c>
      <c r="E117">
        <v>2</v>
      </c>
      <c r="F117">
        <v>6</v>
      </c>
      <c r="G117">
        <v>2</v>
      </c>
      <c r="H117">
        <v>0</v>
      </c>
      <c r="I117">
        <v>1</v>
      </c>
      <c r="J117">
        <v>1</v>
      </c>
      <c r="L117" s="52">
        <f t="shared" si="15"/>
        <v>150.58750000000001</v>
      </c>
      <c r="M117" s="52"/>
      <c r="N117">
        <f>IF(E117=2,E117*propocet!$K$17,propocet!$K$15+propocet!$K$17)</f>
        <v>6.5000000000000009</v>
      </c>
      <c r="O117" s="2">
        <f t="shared" si="8"/>
        <v>7.6875</v>
      </c>
      <c r="P117" s="2">
        <f t="shared" si="9"/>
        <v>25.574999999999999</v>
      </c>
      <c r="Q117" s="2">
        <f>E117*VLOOKUP(popis!$B$23,Uvse,2,0)</f>
        <v>22.349999999999998</v>
      </c>
      <c r="R117" s="2">
        <f>E117*VLOOKUP(popis!$B$28,Uvse,2,0)</f>
        <v>10.875</v>
      </c>
      <c r="S117" s="2">
        <f>IF(F117=12,CO_ukony!$K$7,IF(F117=6,CO_ukony!$K$6,IF(F117=3,propocet!$K$20,F117*VLOOKUP($AA$13,Uvse,2,0))))</f>
        <v>14.725</v>
      </c>
      <c r="T117" s="2">
        <f>IF(F117=12,CO_ukony!$K$5,IF(F117=6,CO_ukony!$K$4,IF(F117=3,propocet!$K$22,F117*VLOOKUP($AA$14,Uvse,2,0))))</f>
        <v>24.0625</v>
      </c>
      <c r="U117" s="2">
        <f t="shared" si="10"/>
        <v>14.374999999999998</v>
      </c>
      <c r="V117" s="2">
        <f t="shared" si="11"/>
        <v>9.7125000000000004</v>
      </c>
      <c r="W117" s="2">
        <f t="shared" si="12"/>
        <v>0</v>
      </c>
      <c r="X117" s="2">
        <f t="shared" si="13"/>
        <v>10.424999999999999</v>
      </c>
      <c r="Y117" s="2">
        <f t="shared" si="14"/>
        <v>10.8</v>
      </c>
    </row>
    <row r="118" spans="2:25">
      <c r="B118" t="s">
        <v>265</v>
      </c>
      <c r="E118">
        <v>2</v>
      </c>
      <c r="F118">
        <v>12</v>
      </c>
      <c r="G118">
        <v>2</v>
      </c>
      <c r="H118">
        <v>0</v>
      </c>
      <c r="I118">
        <v>1</v>
      </c>
      <c r="J118">
        <v>1</v>
      </c>
      <c r="L118" s="52">
        <f t="shared" si="15"/>
        <v>199.78750000000002</v>
      </c>
      <c r="M118" s="52"/>
      <c r="N118">
        <f>IF(E118=2,E118*propocet!$K$17,propocet!$K$15+propocet!$K$17)</f>
        <v>6.5000000000000009</v>
      </c>
      <c r="O118" s="2">
        <f t="shared" si="8"/>
        <v>7.6875</v>
      </c>
      <c r="P118" s="2">
        <f t="shared" si="9"/>
        <v>25.574999999999999</v>
      </c>
      <c r="Q118" s="2">
        <f>E118*VLOOKUP(popis!$B$23,Uvse,2,0)</f>
        <v>22.349999999999998</v>
      </c>
      <c r="R118" s="2">
        <f>E118*VLOOKUP(popis!$B$28,Uvse,2,0)</f>
        <v>10.875</v>
      </c>
      <c r="S118" s="2">
        <f>IF(F118=12,CO_ukony!$K$7,IF(F118=6,CO_ukony!$K$6,IF(F118=3,propocet!$K$20,F118*VLOOKUP($AA$13,Uvse,2,0))))</f>
        <v>34.125</v>
      </c>
      <c r="T118" s="2">
        <f>IF(F118=12,CO_ukony!$K$5,IF(F118=6,CO_ukony!$K$4,IF(F118=3,propocet!$K$22,F118*VLOOKUP($AA$14,Uvse,2,0))))</f>
        <v>53.862500000000004</v>
      </c>
      <c r="U118" s="2">
        <f t="shared" si="10"/>
        <v>14.374999999999998</v>
      </c>
      <c r="V118" s="2">
        <f t="shared" si="11"/>
        <v>9.7125000000000004</v>
      </c>
      <c r="W118" s="2">
        <f t="shared" si="12"/>
        <v>0</v>
      </c>
      <c r="X118" s="2">
        <f t="shared" si="13"/>
        <v>10.424999999999999</v>
      </c>
      <c r="Y118" s="2">
        <f t="shared" si="14"/>
        <v>10.8</v>
      </c>
    </row>
    <row r="119" spans="2:25">
      <c r="B119" t="s">
        <v>266</v>
      </c>
      <c r="E119">
        <v>2</v>
      </c>
      <c r="F119">
        <v>4</v>
      </c>
      <c r="G119">
        <v>2</v>
      </c>
      <c r="H119">
        <v>0</v>
      </c>
      <c r="I119">
        <v>1</v>
      </c>
      <c r="J119">
        <v>1</v>
      </c>
      <c r="L119" s="52">
        <f t="shared" si="15"/>
        <v>140.22916666666669</v>
      </c>
      <c r="M119" s="52"/>
      <c r="N119">
        <f>IF(E119=2,E119*propocet!$K$17,propocet!$K$15+propocet!$K$17)</f>
        <v>6.5000000000000009</v>
      </c>
      <c r="O119" s="2">
        <f t="shared" si="8"/>
        <v>7.6875</v>
      </c>
      <c r="P119" s="2">
        <f t="shared" si="9"/>
        <v>25.574999999999999</v>
      </c>
      <c r="Q119" s="2">
        <f>E119*VLOOKUP(popis!$B$23,Uvse,2,0)</f>
        <v>22.349999999999998</v>
      </c>
      <c r="R119" s="2">
        <f>E119*VLOOKUP(popis!$B$28,Uvse,2,0)</f>
        <v>10.875</v>
      </c>
      <c r="S119" s="2">
        <f>IF(F119=12,CO_ukony!$K$7,IF(F119=6,CO_ukony!$K$6,IF(F119=3,propocet!$K$20,F119*VLOOKUP($AA$13,Uvse,2,0))))</f>
        <v>11.802777777777779</v>
      </c>
      <c r="T119" s="2">
        <f>IF(F119=12,CO_ukony!$K$5,IF(F119=6,CO_ukony!$K$4,IF(F119=3,propocet!$K$22,F119*VLOOKUP($AA$14,Uvse,2,0))))</f>
        <v>16.62638888888889</v>
      </c>
      <c r="U119" s="2">
        <f t="shared" si="10"/>
        <v>14.374999999999998</v>
      </c>
      <c r="V119" s="2">
        <f t="shared" si="11"/>
        <v>9.7125000000000004</v>
      </c>
      <c r="W119" s="2">
        <f t="shared" si="12"/>
        <v>0</v>
      </c>
      <c r="X119" s="2">
        <f t="shared" si="13"/>
        <v>10.424999999999999</v>
      </c>
      <c r="Y119" s="2">
        <f t="shared" si="14"/>
        <v>10.8</v>
      </c>
    </row>
    <row r="120" spans="2:25">
      <c r="B120" t="s">
        <v>267</v>
      </c>
      <c r="E120">
        <v>2</v>
      </c>
      <c r="F120">
        <v>6</v>
      </c>
      <c r="G120">
        <v>2</v>
      </c>
      <c r="H120">
        <v>0</v>
      </c>
      <c r="I120">
        <v>1</v>
      </c>
      <c r="J120">
        <v>1</v>
      </c>
      <c r="L120" s="52">
        <f t="shared" si="15"/>
        <v>150.58750000000001</v>
      </c>
      <c r="M120" s="52"/>
      <c r="N120">
        <f>IF(E120=2,E120*propocet!$K$17,propocet!$K$15+propocet!$K$17)</f>
        <v>6.5000000000000009</v>
      </c>
      <c r="O120" s="2">
        <f t="shared" si="8"/>
        <v>7.6875</v>
      </c>
      <c r="P120" s="2">
        <f t="shared" si="9"/>
        <v>25.574999999999999</v>
      </c>
      <c r="Q120" s="2">
        <f>E120*VLOOKUP(popis!$B$23,Uvse,2,0)</f>
        <v>22.349999999999998</v>
      </c>
      <c r="R120" s="2">
        <f>E120*VLOOKUP(popis!$B$28,Uvse,2,0)</f>
        <v>10.875</v>
      </c>
      <c r="S120" s="2">
        <f>IF(F120=12,CO_ukony!$K$7,IF(F120=6,CO_ukony!$K$6,IF(F120=3,propocet!$K$20,F120*VLOOKUP($AA$13,Uvse,2,0))))</f>
        <v>14.725</v>
      </c>
      <c r="T120" s="2">
        <f>IF(F120=12,CO_ukony!$K$5,IF(F120=6,CO_ukony!$K$4,IF(F120=3,propocet!$K$22,F120*VLOOKUP($AA$14,Uvse,2,0))))</f>
        <v>24.0625</v>
      </c>
      <c r="U120" s="2">
        <f t="shared" si="10"/>
        <v>14.374999999999998</v>
      </c>
      <c r="V120" s="2">
        <f t="shared" si="11"/>
        <v>9.7125000000000004</v>
      </c>
      <c r="W120" s="2">
        <f t="shared" si="12"/>
        <v>0</v>
      </c>
      <c r="X120" s="2">
        <f t="shared" si="13"/>
        <v>10.424999999999999</v>
      </c>
      <c r="Y120" s="2">
        <f t="shared" si="14"/>
        <v>10.8</v>
      </c>
    </row>
    <row r="121" spans="2:25">
      <c r="B121" t="s">
        <v>268</v>
      </c>
      <c r="E121">
        <v>2</v>
      </c>
      <c r="F121">
        <v>6</v>
      </c>
      <c r="G121">
        <v>2</v>
      </c>
      <c r="H121">
        <v>0</v>
      </c>
      <c r="I121">
        <v>1</v>
      </c>
      <c r="J121">
        <v>1</v>
      </c>
      <c r="L121" s="52">
        <f t="shared" si="15"/>
        <v>150.58750000000001</v>
      </c>
      <c r="M121" s="52"/>
      <c r="N121">
        <f>IF(E121=2,E121*propocet!$K$17,propocet!$K$15+propocet!$K$17)</f>
        <v>6.5000000000000009</v>
      </c>
      <c r="O121" s="2">
        <f t="shared" si="8"/>
        <v>7.6875</v>
      </c>
      <c r="P121" s="2">
        <f t="shared" si="9"/>
        <v>25.574999999999999</v>
      </c>
      <c r="Q121" s="2">
        <f>E121*VLOOKUP(popis!$B$23,Uvse,2,0)</f>
        <v>22.349999999999998</v>
      </c>
      <c r="R121" s="2">
        <f>E121*VLOOKUP(popis!$B$28,Uvse,2,0)</f>
        <v>10.875</v>
      </c>
      <c r="S121" s="2">
        <f>IF(F121=12,CO_ukony!$K$7,IF(F121=6,CO_ukony!$K$6,IF(F121=3,propocet!$K$20,F121*VLOOKUP($AA$13,Uvse,2,0))))</f>
        <v>14.725</v>
      </c>
      <c r="T121" s="2">
        <f>IF(F121=12,CO_ukony!$K$5,IF(F121=6,CO_ukony!$K$4,IF(F121=3,propocet!$K$22,F121*VLOOKUP($AA$14,Uvse,2,0))))</f>
        <v>24.0625</v>
      </c>
      <c r="U121" s="2">
        <f t="shared" si="10"/>
        <v>14.374999999999998</v>
      </c>
      <c r="V121" s="2">
        <f t="shared" si="11"/>
        <v>9.7125000000000004</v>
      </c>
      <c r="W121" s="2">
        <f t="shared" si="12"/>
        <v>0</v>
      </c>
      <c r="X121" s="2">
        <f t="shared" si="13"/>
        <v>10.424999999999999</v>
      </c>
      <c r="Y121" s="2">
        <f t="shared" si="14"/>
        <v>10.8</v>
      </c>
    </row>
    <row r="122" spans="2:25">
      <c r="B122" t="s">
        <v>269</v>
      </c>
      <c r="E122">
        <v>1</v>
      </c>
      <c r="F122">
        <v>3</v>
      </c>
      <c r="G122">
        <v>2</v>
      </c>
      <c r="H122">
        <v>0</v>
      </c>
      <c r="I122">
        <v>1</v>
      </c>
      <c r="J122">
        <v>1</v>
      </c>
      <c r="L122" s="52">
        <f t="shared" si="15"/>
        <v>117.7625</v>
      </c>
      <c r="M122" s="52"/>
      <c r="N122">
        <f>IF(E122=2,E122*propocet!$K$17,propocet!$K$15+propocet!$K$17)</f>
        <v>13.575000000000001</v>
      </c>
      <c r="O122" s="2">
        <f t="shared" si="8"/>
        <v>7.6875</v>
      </c>
      <c r="P122" s="2">
        <f t="shared" si="9"/>
        <v>25.574999999999999</v>
      </c>
      <c r="Q122" s="2">
        <f>E122*VLOOKUP(popis!$B$23,Uvse,2,0)</f>
        <v>11.174999999999999</v>
      </c>
      <c r="R122" s="2">
        <f>E122*VLOOKUP(popis!$B$28,Uvse,2,0)</f>
        <v>5.4375</v>
      </c>
      <c r="S122" s="2">
        <f>IF(F122=12,CO_ukony!$K$7,IF(F122=6,CO_ukony!$K$6,IF(F122=3,propocet!$K$20,F122*VLOOKUP($AA$13,Uvse,2,0))))</f>
        <v>10.6625</v>
      </c>
      <c r="T122" s="2">
        <f>IF(F122=12,CO_ukony!$K$5,IF(F122=6,CO_ukony!$K$4,IF(F122=3,propocet!$K$22,F122*VLOOKUP($AA$14,Uvse,2,0))))</f>
        <v>11.9125</v>
      </c>
      <c r="U122" s="2">
        <f t="shared" si="10"/>
        <v>14.374999999999998</v>
      </c>
      <c r="V122" s="2">
        <f t="shared" si="11"/>
        <v>9.7125000000000004</v>
      </c>
      <c r="W122" s="2">
        <f t="shared" si="12"/>
        <v>0</v>
      </c>
      <c r="X122" s="2">
        <f t="shared" si="13"/>
        <v>10.424999999999999</v>
      </c>
      <c r="Y122" s="2">
        <f t="shared" si="14"/>
        <v>10.8</v>
      </c>
    </row>
    <row r="123" spans="2:25">
      <c r="B123" t="s">
        <v>270</v>
      </c>
      <c r="E123">
        <v>2</v>
      </c>
      <c r="F123">
        <v>2</v>
      </c>
      <c r="G123">
        <v>2</v>
      </c>
      <c r="H123">
        <v>0</v>
      </c>
      <c r="I123">
        <v>1</v>
      </c>
      <c r="J123">
        <v>1</v>
      </c>
      <c r="L123" s="52">
        <f t="shared" si="15"/>
        <v>126.01458333333333</v>
      </c>
      <c r="M123" s="52"/>
      <c r="N123">
        <f>IF(E123=2,E123*propocet!$K$17,propocet!$K$15+propocet!$K$17)</f>
        <v>6.5000000000000009</v>
      </c>
      <c r="O123" s="2">
        <f t="shared" si="8"/>
        <v>7.6875</v>
      </c>
      <c r="P123" s="2">
        <f t="shared" si="9"/>
        <v>25.574999999999999</v>
      </c>
      <c r="Q123" s="2">
        <f>E123*VLOOKUP(popis!$B$23,Uvse,2,0)</f>
        <v>22.349999999999998</v>
      </c>
      <c r="R123" s="2">
        <f>E123*VLOOKUP(popis!$B$28,Uvse,2,0)</f>
        <v>10.875</v>
      </c>
      <c r="S123" s="2">
        <f>IF(F123=12,CO_ukony!$K$7,IF(F123=6,CO_ukony!$K$6,IF(F123=3,propocet!$K$20,F123*VLOOKUP($AA$13,Uvse,2,0))))</f>
        <v>5.9013888888888895</v>
      </c>
      <c r="T123" s="2">
        <f>IF(F123=12,CO_ukony!$K$5,IF(F123=6,CO_ukony!$K$4,IF(F123=3,propocet!$K$22,F123*VLOOKUP($AA$14,Uvse,2,0))))</f>
        <v>8.313194444444445</v>
      </c>
      <c r="U123" s="2">
        <f t="shared" si="10"/>
        <v>14.374999999999998</v>
      </c>
      <c r="V123" s="2">
        <f t="shared" si="11"/>
        <v>9.7125000000000004</v>
      </c>
      <c r="W123" s="2">
        <f t="shared" si="12"/>
        <v>0</v>
      </c>
      <c r="X123" s="2">
        <f t="shared" si="13"/>
        <v>10.424999999999999</v>
      </c>
      <c r="Y123" s="2">
        <f t="shared" si="14"/>
        <v>10.8</v>
      </c>
    </row>
    <row r="124" spans="2:25">
      <c r="B124" t="s">
        <v>271</v>
      </c>
      <c r="E124">
        <v>1</v>
      </c>
      <c r="F124">
        <v>4</v>
      </c>
      <c r="G124">
        <v>2</v>
      </c>
      <c r="H124">
        <v>0</v>
      </c>
      <c r="I124">
        <v>1</v>
      </c>
      <c r="J124">
        <v>1</v>
      </c>
      <c r="L124" s="52">
        <f t="shared" si="15"/>
        <v>123.61666666666667</v>
      </c>
      <c r="M124" s="52"/>
      <c r="N124">
        <f>IF(E124=2,E124*propocet!$K$17,propocet!$K$15+propocet!$K$17)</f>
        <v>13.575000000000001</v>
      </c>
      <c r="O124" s="2">
        <f t="shared" si="8"/>
        <v>7.6875</v>
      </c>
      <c r="P124" s="2">
        <f t="shared" si="9"/>
        <v>25.574999999999999</v>
      </c>
      <c r="Q124" s="2">
        <f>E124*VLOOKUP(popis!$B$23,Uvse,2,0)</f>
        <v>11.174999999999999</v>
      </c>
      <c r="R124" s="2">
        <f>E124*VLOOKUP(popis!$B$28,Uvse,2,0)</f>
        <v>5.4375</v>
      </c>
      <c r="S124" s="2">
        <f>IF(F124=12,CO_ukony!$K$7,IF(F124=6,CO_ukony!$K$6,IF(F124=3,propocet!$K$20,F124*VLOOKUP($AA$13,Uvse,2,0))))</f>
        <v>11.802777777777779</v>
      </c>
      <c r="T124" s="2">
        <f>IF(F124=12,CO_ukony!$K$5,IF(F124=6,CO_ukony!$K$4,IF(F124=3,propocet!$K$22,F124*VLOOKUP($AA$14,Uvse,2,0))))</f>
        <v>16.62638888888889</v>
      </c>
      <c r="U124" s="2">
        <f t="shared" si="10"/>
        <v>14.374999999999998</v>
      </c>
      <c r="V124" s="2">
        <f t="shared" si="11"/>
        <v>9.7125000000000004</v>
      </c>
      <c r="W124" s="2">
        <f t="shared" si="12"/>
        <v>0</v>
      </c>
      <c r="X124" s="2">
        <f t="shared" si="13"/>
        <v>10.424999999999999</v>
      </c>
      <c r="Y124" s="2">
        <f t="shared" si="14"/>
        <v>10.8</v>
      </c>
    </row>
    <row r="125" spans="2:25">
      <c r="B125" t="s">
        <v>272</v>
      </c>
      <c r="E125">
        <v>2</v>
      </c>
      <c r="F125">
        <v>12</v>
      </c>
      <c r="G125">
        <v>2</v>
      </c>
      <c r="H125">
        <v>0</v>
      </c>
      <c r="I125">
        <v>1</v>
      </c>
      <c r="J125">
        <v>1</v>
      </c>
      <c r="L125" s="52">
        <f t="shared" si="15"/>
        <v>199.78750000000002</v>
      </c>
      <c r="M125" s="52"/>
      <c r="N125">
        <f>IF(E125=2,E125*propocet!$K$17,propocet!$K$15+propocet!$K$17)</f>
        <v>6.5000000000000009</v>
      </c>
      <c r="O125" s="2">
        <f t="shared" si="8"/>
        <v>7.6875</v>
      </c>
      <c r="P125" s="2">
        <f t="shared" si="9"/>
        <v>25.574999999999999</v>
      </c>
      <c r="Q125" s="2">
        <f>E125*VLOOKUP(popis!$B$23,Uvse,2,0)</f>
        <v>22.349999999999998</v>
      </c>
      <c r="R125" s="2">
        <f>E125*VLOOKUP(popis!$B$28,Uvse,2,0)</f>
        <v>10.875</v>
      </c>
      <c r="S125" s="2">
        <f>IF(F125=12,CO_ukony!$K$7,IF(F125=6,CO_ukony!$K$6,IF(F125=3,propocet!$K$20,F125*VLOOKUP($AA$13,Uvse,2,0))))</f>
        <v>34.125</v>
      </c>
      <c r="T125" s="2">
        <f>IF(F125=12,CO_ukony!$K$5,IF(F125=6,CO_ukony!$K$4,IF(F125=3,propocet!$K$22,F125*VLOOKUP($AA$14,Uvse,2,0))))</f>
        <v>53.862500000000004</v>
      </c>
      <c r="U125" s="2">
        <f t="shared" si="10"/>
        <v>14.374999999999998</v>
      </c>
      <c r="V125" s="2">
        <f t="shared" si="11"/>
        <v>9.7125000000000004</v>
      </c>
      <c r="W125" s="2">
        <f t="shared" si="12"/>
        <v>0</v>
      </c>
      <c r="X125" s="2">
        <f t="shared" si="13"/>
        <v>10.424999999999999</v>
      </c>
      <c r="Y125" s="2">
        <f t="shared" si="14"/>
        <v>10.8</v>
      </c>
    </row>
    <row r="126" spans="2:25">
      <c r="B126" t="s">
        <v>273</v>
      </c>
      <c r="E126">
        <v>2</v>
      </c>
      <c r="F126">
        <v>4</v>
      </c>
      <c r="G126">
        <v>2</v>
      </c>
      <c r="H126">
        <v>0</v>
      </c>
      <c r="I126">
        <v>1</v>
      </c>
      <c r="J126">
        <v>1</v>
      </c>
      <c r="L126" s="52">
        <f t="shared" si="15"/>
        <v>140.22916666666669</v>
      </c>
      <c r="M126" s="52"/>
      <c r="N126">
        <f>IF(E126=2,E126*propocet!$K$17,propocet!$K$15+propocet!$K$17)</f>
        <v>6.5000000000000009</v>
      </c>
      <c r="O126" s="2">
        <f t="shared" si="8"/>
        <v>7.6875</v>
      </c>
      <c r="P126" s="2">
        <f t="shared" si="9"/>
        <v>25.574999999999999</v>
      </c>
      <c r="Q126" s="2">
        <f>E126*VLOOKUP(popis!$B$23,Uvse,2,0)</f>
        <v>22.349999999999998</v>
      </c>
      <c r="R126" s="2">
        <f>E126*VLOOKUP(popis!$B$28,Uvse,2,0)</f>
        <v>10.875</v>
      </c>
      <c r="S126" s="2">
        <f>IF(F126=12,CO_ukony!$K$7,IF(F126=6,CO_ukony!$K$6,IF(F126=3,propocet!$K$20,F126*VLOOKUP($AA$13,Uvse,2,0))))</f>
        <v>11.802777777777779</v>
      </c>
      <c r="T126" s="2">
        <f>IF(F126=12,CO_ukony!$K$5,IF(F126=6,CO_ukony!$K$4,IF(F126=3,propocet!$K$22,F126*VLOOKUP($AA$14,Uvse,2,0))))</f>
        <v>16.62638888888889</v>
      </c>
      <c r="U126" s="2">
        <f t="shared" si="10"/>
        <v>14.374999999999998</v>
      </c>
      <c r="V126" s="2">
        <f t="shared" si="11"/>
        <v>9.7125000000000004</v>
      </c>
      <c r="W126" s="2">
        <f t="shared" si="12"/>
        <v>0</v>
      </c>
      <c r="X126" s="2">
        <f t="shared" si="13"/>
        <v>10.424999999999999</v>
      </c>
      <c r="Y126" s="2">
        <f t="shared" si="14"/>
        <v>10.8</v>
      </c>
    </row>
    <row r="127" spans="2:25">
      <c r="B127" t="s">
        <v>274</v>
      </c>
      <c r="E127">
        <v>2</v>
      </c>
      <c r="F127">
        <v>12</v>
      </c>
      <c r="G127">
        <v>2</v>
      </c>
      <c r="H127">
        <v>0</v>
      </c>
      <c r="I127">
        <v>1</v>
      </c>
      <c r="J127">
        <v>1</v>
      </c>
      <c r="L127" s="52">
        <f t="shared" si="15"/>
        <v>199.78750000000002</v>
      </c>
      <c r="M127" s="52"/>
      <c r="N127">
        <f>IF(E127=2,E127*propocet!$K$17,propocet!$K$15+propocet!$K$17)</f>
        <v>6.5000000000000009</v>
      </c>
      <c r="O127" s="2">
        <f t="shared" si="8"/>
        <v>7.6875</v>
      </c>
      <c r="P127" s="2">
        <f t="shared" si="9"/>
        <v>25.574999999999999</v>
      </c>
      <c r="Q127" s="2">
        <f>E127*VLOOKUP(popis!$B$23,Uvse,2,0)</f>
        <v>22.349999999999998</v>
      </c>
      <c r="R127" s="2">
        <f>E127*VLOOKUP(popis!$B$28,Uvse,2,0)</f>
        <v>10.875</v>
      </c>
      <c r="S127" s="2">
        <f>IF(F127=12,CO_ukony!$K$7,IF(F127=6,CO_ukony!$K$6,IF(F127=3,propocet!$K$20,F127*VLOOKUP($AA$13,Uvse,2,0))))</f>
        <v>34.125</v>
      </c>
      <c r="T127" s="2">
        <f>IF(F127=12,CO_ukony!$K$5,IF(F127=6,CO_ukony!$K$4,IF(F127=3,propocet!$K$22,F127*VLOOKUP($AA$14,Uvse,2,0))))</f>
        <v>53.862500000000004</v>
      </c>
      <c r="U127" s="2">
        <f t="shared" si="10"/>
        <v>14.374999999999998</v>
      </c>
      <c r="V127" s="2">
        <f t="shared" si="11"/>
        <v>9.7125000000000004</v>
      </c>
      <c r="W127" s="2">
        <f t="shared" si="12"/>
        <v>0</v>
      </c>
      <c r="X127" s="2">
        <f t="shared" si="13"/>
        <v>10.424999999999999</v>
      </c>
      <c r="Y127" s="2">
        <f t="shared" si="14"/>
        <v>10.8</v>
      </c>
    </row>
    <row r="128" spans="2:25">
      <c r="B128" t="s">
        <v>275</v>
      </c>
      <c r="E128">
        <v>2</v>
      </c>
      <c r="F128">
        <v>8</v>
      </c>
      <c r="G128">
        <v>2</v>
      </c>
      <c r="H128">
        <v>0</v>
      </c>
      <c r="I128">
        <v>1</v>
      </c>
      <c r="J128">
        <v>1</v>
      </c>
      <c r="L128" s="52">
        <f t="shared" si="15"/>
        <v>168.65833333333336</v>
      </c>
      <c r="M128" s="52"/>
      <c r="N128">
        <f>IF(E128=2,E128*propocet!$K$17,propocet!$K$15+propocet!$K$17)</f>
        <v>6.5000000000000009</v>
      </c>
      <c r="O128" s="2">
        <f t="shared" si="8"/>
        <v>7.6875</v>
      </c>
      <c r="P128" s="2">
        <f t="shared" si="9"/>
        <v>25.574999999999999</v>
      </c>
      <c r="Q128" s="2">
        <f>E128*VLOOKUP(popis!$B$23,Uvse,2,0)</f>
        <v>22.349999999999998</v>
      </c>
      <c r="R128" s="2">
        <f>E128*VLOOKUP(popis!$B$28,Uvse,2,0)</f>
        <v>10.875</v>
      </c>
      <c r="S128" s="2">
        <f>IF(F128=12,CO_ukony!$K$7,IF(F128=6,CO_ukony!$K$6,IF(F128=3,propocet!$K$20,F128*VLOOKUP($AA$13,Uvse,2,0))))</f>
        <v>23.605555555555558</v>
      </c>
      <c r="T128" s="2">
        <f>IF(F128=12,CO_ukony!$K$5,IF(F128=6,CO_ukony!$K$4,IF(F128=3,propocet!$K$22,F128*VLOOKUP($AA$14,Uvse,2,0))))</f>
        <v>33.25277777777778</v>
      </c>
      <c r="U128" s="2">
        <f t="shared" si="10"/>
        <v>14.374999999999998</v>
      </c>
      <c r="V128" s="2">
        <f t="shared" si="11"/>
        <v>9.7125000000000004</v>
      </c>
      <c r="W128" s="2">
        <f t="shared" si="12"/>
        <v>0</v>
      </c>
      <c r="X128" s="2">
        <f t="shared" si="13"/>
        <v>10.424999999999999</v>
      </c>
      <c r="Y128" s="2">
        <f t="shared" si="14"/>
        <v>10.8</v>
      </c>
    </row>
    <row r="129" spans="2:25">
      <c r="B129" t="s">
        <v>276</v>
      </c>
      <c r="E129">
        <v>2</v>
      </c>
      <c r="F129">
        <v>12</v>
      </c>
      <c r="G129">
        <v>2</v>
      </c>
      <c r="H129">
        <v>0</v>
      </c>
      <c r="I129">
        <v>1</v>
      </c>
      <c r="J129">
        <v>1</v>
      </c>
      <c r="L129" s="52">
        <f t="shared" si="15"/>
        <v>199.78750000000002</v>
      </c>
      <c r="M129" s="52"/>
      <c r="N129">
        <f>IF(E129=2,E129*propocet!$K$17,propocet!$K$15+propocet!$K$17)</f>
        <v>6.5000000000000009</v>
      </c>
      <c r="O129" s="2">
        <f t="shared" si="8"/>
        <v>7.6875</v>
      </c>
      <c r="P129" s="2">
        <f t="shared" si="9"/>
        <v>25.574999999999999</v>
      </c>
      <c r="Q129" s="2">
        <f>E129*VLOOKUP(popis!$B$23,Uvse,2,0)</f>
        <v>22.349999999999998</v>
      </c>
      <c r="R129" s="2">
        <f>E129*VLOOKUP(popis!$B$28,Uvse,2,0)</f>
        <v>10.875</v>
      </c>
      <c r="S129" s="2">
        <f>IF(F129=12,CO_ukony!$K$7,IF(F129=6,CO_ukony!$K$6,IF(F129=3,propocet!$K$20,F129*VLOOKUP($AA$13,Uvse,2,0))))</f>
        <v>34.125</v>
      </c>
      <c r="T129" s="2">
        <f>IF(F129=12,CO_ukony!$K$5,IF(F129=6,CO_ukony!$K$4,IF(F129=3,propocet!$K$22,F129*VLOOKUP($AA$14,Uvse,2,0))))</f>
        <v>53.862500000000004</v>
      </c>
      <c r="U129" s="2">
        <f t="shared" si="10"/>
        <v>14.374999999999998</v>
      </c>
      <c r="V129" s="2">
        <f t="shared" si="11"/>
        <v>9.7125000000000004</v>
      </c>
      <c r="W129" s="2">
        <f t="shared" si="12"/>
        <v>0</v>
      </c>
      <c r="X129" s="2">
        <f t="shared" si="13"/>
        <v>10.424999999999999</v>
      </c>
      <c r="Y129" s="2">
        <f t="shared" si="14"/>
        <v>10.8</v>
      </c>
    </row>
    <row r="130" spans="2:25">
      <c r="B130" t="s">
        <v>277</v>
      </c>
      <c r="E130">
        <v>2</v>
      </c>
      <c r="F130">
        <v>12</v>
      </c>
      <c r="G130">
        <v>2</v>
      </c>
      <c r="H130">
        <v>0</v>
      </c>
      <c r="I130">
        <v>1</v>
      </c>
      <c r="J130">
        <v>1</v>
      </c>
      <c r="L130" s="52">
        <f t="shared" si="15"/>
        <v>199.78750000000002</v>
      </c>
      <c r="M130" s="52"/>
      <c r="N130">
        <f>IF(E130=2,E130*propocet!$K$17,propocet!$K$15+propocet!$K$17)</f>
        <v>6.5000000000000009</v>
      </c>
      <c r="O130" s="2">
        <f t="shared" ref="O130:O190" si="16">J130*VLOOKUP($AA$2,Uvse,2,0)</f>
        <v>7.6875</v>
      </c>
      <c r="P130" s="2">
        <f t="shared" ref="P130:P190" si="17">J130*VLOOKUP($AA$3,Uvse,2,0)</f>
        <v>25.574999999999999</v>
      </c>
      <c r="Q130" s="2">
        <f>E130*VLOOKUP(popis!$B$23,Uvse,2,0)</f>
        <v>22.349999999999998</v>
      </c>
      <c r="R130" s="2">
        <f>E130*VLOOKUP(popis!$B$28,Uvse,2,0)</f>
        <v>10.875</v>
      </c>
      <c r="S130" s="2">
        <f>IF(F130=12,CO_ukony!$K$7,IF(F130=6,CO_ukony!$K$6,IF(F130=3,propocet!$K$20,F130*VLOOKUP($AA$13,Uvse,2,0))))</f>
        <v>34.125</v>
      </c>
      <c r="T130" s="2">
        <f>IF(F130=12,CO_ukony!$K$5,IF(F130=6,CO_ukony!$K$4,IF(F130=3,propocet!$K$22,F130*VLOOKUP($AA$14,Uvse,2,0))))</f>
        <v>53.862500000000004</v>
      </c>
      <c r="U130" s="2">
        <f t="shared" ref="U130:U190" si="18">G130*VLOOKUP($AA$10,Uvse,2,0)</f>
        <v>14.374999999999998</v>
      </c>
      <c r="V130" s="2">
        <f t="shared" ref="V130:V190" si="19">G130*VLOOKUP($AA$11,Uvse,2,0)</f>
        <v>9.7125000000000004</v>
      </c>
      <c r="W130" s="2">
        <f t="shared" ref="W130:W190" si="20">H130*VLOOKUP($AA$9,Uvse,2,0)</f>
        <v>0</v>
      </c>
      <c r="X130" s="2">
        <f t="shared" ref="X130:X190" si="21">I130*VLOOKUP($AA$12,Uvse,2,0)</f>
        <v>10.424999999999999</v>
      </c>
      <c r="Y130" s="2">
        <f t="shared" ref="Y130:Y190" si="22">I130*VLOOKUP($AA$8,Uvse,2,0)</f>
        <v>10.8</v>
      </c>
    </row>
    <row r="131" spans="2:25">
      <c r="B131" t="s">
        <v>278</v>
      </c>
      <c r="E131">
        <v>2</v>
      </c>
      <c r="F131">
        <v>6</v>
      </c>
      <c r="G131">
        <v>2</v>
      </c>
      <c r="H131">
        <v>0</v>
      </c>
      <c r="I131">
        <v>1</v>
      </c>
      <c r="J131">
        <v>1</v>
      </c>
      <c r="L131" s="52">
        <f t="shared" ref="L131:L191" si="23">SUM(O131:Y131)</f>
        <v>150.58750000000001</v>
      </c>
      <c r="M131" s="52"/>
      <c r="N131">
        <f>IF(E131=2,E131*propocet!$K$17,propocet!$K$15+propocet!$K$17)</f>
        <v>6.5000000000000009</v>
      </c>
      <c r="O131" s="2">
        <f t="shared" si="16"/>
        <v>7.6875</v>
      </c>
      <c r="P131" s="2">
        <f t="shared" si="17"/>
        <v>25.574999999999999</v>
      </c>
      <c r="Q131" s="2">
        <f>E131*VLOOKUP(popis!$B$23,Uvse,2,0)</f>
        <v>22.349999999999998</v>
      </c>
      <c r="R131" s="2">
        <f>E131*VLOOKUP(popis!$B$28,Uvse,2,0)</f>
        <v>10.875</v>
      </c>
      <c r="S131" s="2">
        <f>IF(F131=12,CO_ukony!$K$7,IF(F131=6,CO_ukony!$K$6,IF(F131=3,propocet!$K$20,F131*VLOOKUP($AA$13,Uvse,2,0))))</f>
        <v>14.725</v>
      </c>
      <c r="T131" s="2">
        <f>IF(F131=12,CO_ukony!$K$5,IF(F131=6,CO_ukony!$K$4,IF(F131=3,propocet!$K$22,F131*VLOOKUP($AA$14,Uvse,2,0))))</f>
        <v>24.0625</v>
      </c>
      <c r="U131" s="2">
        <f t="shared" si="18"/>
        <v>14.374999999999998</v>
      </c>
      <c r="V131" s="2">
        <f t="shared" si="19"/>
        <v>9.7125000000000004</v>
      </c>
      <c r="W131" s="2">
        <f t="shared" si="20"/>
        <v>0</v>
      </c>
      <c r="X131" s="2">
        <f t="shared" si="21"/>
        <v>10.424999999999999</v>
      </c>
      <c r="Y131" s="2">
        <f t="shared" si="22"/>
        <v>10.8</v>
      </c>
    </row>
    <row r="132" spans="2:25">
      <c r="B132" t="s">
        <v>279</v>
      </c>
      <c r="E132">
        <v>2</v>
      </c>
      <c r="F132">
        <v>12</v>
      </c>
      <c r="G132">
        <v>2</v>
      </c>
      <c r="H132">
        <v>0</v>
      </c>
      <c r="I132">
        <v>1</v>
      </c>
      <c r="J132">
        <v>1</v>
      </c>
      <c r="L132" s="52">
        <f t="shared" si="23"/>
        <v>199.78750000000002</v>
      </c>
      <c r="M132" s="52"/>
      <c r="N132">
        <f>IF(E132=2,E132*propocet!$K$17,propocet!$K$15+propocet!$K$17)</f>
        <v>6.5000000000000009</v>
      </c>
      <c r="O132" s="2">
        <f t="shared" si="16"/>
        <v>7.6875</v>
      </c>
      <c r="P132" s="2">
        <f t="shared" si="17"/>
        <v>25.574999999999999</v>
      </c>
      <c r="Q132" s="2">
        <f>E132*VLOOKUP(popis!$B$23,Uvse,2,0)</f>
        <v>22.349999999999998</v>
      </c>
      <c r="R132" s="2">
        <f>E132*VLOOKUP(popis!$B$28,Uvse,2,0)</f>
        <v>10.875</v>
      </c>
      <c r="S132" s="2">
        <f>IF(F132=12,CO_ukony!$K$7,IF(F132=6,CO_ukony!$K$6,IF(F132=3,propocet!$K$20,F132*VLOOKUP($AA$13,Uvse,2,0))))</f>
        <v>34.125</v>
      </c>
      <c r="T132" s="2">
        <f>IF(F132=12,CO_ukony!$K$5,IF(F132=6,CO_ukony!$K$4,IF(F132=3,propocet!$K$22,F132*VLOOKUP($AA$14,Uvse,2,0))))</f>
        <v>53.862500000000004</v>
      </c>
      <c r="U132" s="2">
        <f t="shared" si="18"/>
        <v>14.374999999999998</v>
      </c>
      <c r="V132" s="2">
        <f t="shared" si="19"/>
        <v>9.7125000000000004</v>
      </c>
      <c r="W132" s="2">
        <f t="shared" si="20"/>
        <v>0</v>
      </c>
      <c r="X132" s="2">
        <f t="shared" si="21"/>
        <v>10.424999999999999</v>
      </c>
      <c r="Y132" s="2">
        <f t="shared" si="22"/>
        <v>10.8</v>
      </c>
    </row>
    <row r="133" spans="2:25">
      <c r="B133" t="s">
        <v>280</v>
      </c>
      <c r="E133">
        <v>2</v>
      </c>
      <c r="F133">
        <v>12</v>
      </c>
      <c r="G133">
        <v>2</v>
      </c>
      <c r="H133">
        <v>0</v>
      </c>
      <c r="I133">
        <v>1</v>
      </c>
      <c r="J133">
        <v>1</v>
      </c>
      <c r="L133" s="52">
        <f t="shared" si="23"/>
        <v>199.78750000000002</v>
      </c>
      <c r="M133" s="52"/>
      <c r="N133">
        <f>IF(E133=2,E133*propocet!$K$17,propocet!$K$15+propocet!$K$17)</f>
        <v>6.5000000000000009</v>
      </c>
      <c r="O133" s="2">
        <f t="shared" si="16"/>
        <v>7.6875</v>
      </c>
      <c r="P133" s="2">
        <f t="shared" si="17"/>
        <v>25.574999999999999</v>
      </c>
      <c r="Q133" s="2">
        <f>E133*VLOOKUP(popis!$B$23,Uvse,2,0)</f>
        <v>22.349999999999998</v>
      </c>
      <c r="R133" s="2">
        <f>E133*VLOOKUP(popis!$B$28,Uvse,2,0)</f>
        <v>10.875</v>
      </c>
      <c r="S133" s="2">
        <f>IF(F133=12,CO_ukony!$K$7,IF(F133=6,CO_ukony!$K$6,IF(F133=3,propocet!$K$20,F133*VLOOKUP($AA$13,Uvse,2,0))))</f>
        <v>34.125</v>
      </c>
      <c r="T133" s="2">
        <f>IF(F133=12,CO_ukony!$K$5,IF(F133=6,CO_ukony!$K$4,IF(F133=3,propocet!$K$22,F133*VLOOKUP($AA$14,Uvse,2,0))))</f>
        <v>53.862500000000004</v>
      </c>
      <c r="U133" s="2">
        <f t="shared" si="18"/>
        <v>14.374999999999998</v>
      </c>
      <c r="V133" s="2">
        <f t="shared" si="19"/>
        <v>9.7125000000000004</v>
      </c>
      <c r="W133" s="2">
        <f t="shared" si="20"/>
        <v>0</v>
      </c>
      <c r="X133" s="2">
        <f t="shared" si="21"/>
        <v>10.424999999999999</v>
      </c>
      <c r="Y133" s="2">
        <f t="shared" si="22"/>
        <v>10.8</v>
      </c>
    </row>
    <row r="134" spans="2:25">
      <c r="B134" t="s">
        <v>281</v>
      </c>
      <c r="E134">
        <v>2</v>
      </c>
      <c r="F134">
        <v>12</v>
      </c>
      <c r="G134">
        <v>2</v>
      </c>
      <c r="H134">
        <v>0</v>
      </c>
      <c r="I134">
        <v>1</v>
      </c>
      <c r="J134">
        <v>1</v>
      </c>
      <c r="L134" s="52">
        <f t="shared" si="23"/>
        <v>199.78750000000002</v>
      </c>
      <c r="M134" s="52"/>
      <c r="N134">
        <f>IF(E134=2,E134*propocet!$K$17,propocet!$K$15+propocet!$K$17)</f>
        <v>6.5000000000000009</v>
      </c>
      <c r="O134" s="2">
        <f t="shared" si="16"/>
        <v>7.6875</v>
      </c>
      <c r="P134" s="2">
        <f t="shared" si="17"/>
        <v>25.574999999999999</v>
      </c>
      <c r="Q134" s="2">
        <f>E134*VLOOKUP(popis!$B$23,Uvse,2,0)</f>
        <v>22.349999999999998</v>
      </c>
      <c r="R134" s="2">
        <f>E134*VLOOKUP(popis!$B$28,Uvse,2,0)</f>
        <v>10.875</v>
      </c>
      <c r="S134" s="2">
        <f>IF(F134=12,CO_ukony!$K$7,IF(F134=6,CO_ukony!$K$6,IF(F134=3,propocet!$K$20,F134*VLOOKUP($AA$13,Uvse,2,0))))</f>
        <v>34.125</v>
      </c>
      <c r="T134" s="2">
        <f>IF(F134=12,CO_ukony!$K$5,IF(F134=6,CO_ukony!$K$4,IF(F134=3,propocet!$K$22,F134*VLOOKUP($AA$14,Uvse,2,0))))</f>
        <v>53.862500000000004</v>
      </c>
      <c r="U134" s="2">
        <f t="shared" si="18"/>
        <v>14.374999999999998</v>
      </c>
      <c r="V134" s="2">
        <f t="shared" si="19"/>
        <v>9.7125000000000004</v>
      </c>
      <c r="W134" s="2">
        <f t="shared" si="20"/>
        <v>0</v>
      </c>
      <c r="X134" s="2">
        <f t="shared" si="21"/>
        <v>10.424999999999999</v>
      </c>
      <c r="Y134" s="2">
        <f t="shared" si="22"/>
        <v>10.8</v>
      </c>
    </row>
    <row r="135" spans="2:25">
      <c r="B135" t="s">
        <v>282</v>
      </c>
      <c r="E135">
        <v>2</v>
      </c>
      <c r="F135">
        <v>12</v>
      </c>
      <c r="G135">
        <v>2</v>
      </c>
      <c r="H135">
        <v>0</v>
      </c>
      <c r="I135">
        <v>1</v>
      </c>
      <c r="J135">
        <v>1</v>
      </c>
      <c r="L135" s="52">
        <f t="shared" si="23"/>
        <v>199.78750000000002</v>
      </c>
      <c r="M135" s="52"/>
      <c r="N135">
        <f>IF(E135=2,E135*propocet!$K$17,propocet!$K$15+propocet!$K$17)</f>
        <v>6.5000000000000009</v>
      </c>
      <c r="O135" s="2">
        <f t="shared" si="16"/>
        <v>7.6875</v>
      </c>
      <c r="P135" s="2">
        <f t="shared" si="17"/>
        <v>25.574999999999999</v>
      </c>
      <c r="Q135" s="2">
        <f>E135*VLOOKUP(popis!$B$23,Uvse,2,0)</f>
        <v>22.349999999999998</v>
      </c>
      <c r="R135" s="2">
        <f>E135*VLOOKUP(popis!$B$28,Uvse,2,0)</f>
        <v>10.875</v>
      </c>
      <c r="S135" s="2">
        <f>IF(F135=12,CO_ukony!$K$7,IF(F135=6,CO_ukony!$K$6,IF(F135=3,propocet!$K$20,F135*VLOOKUP($AA$13,Uvse,2,0))))</f>
        <v>34.125</v>
      </c>
      <c r="T135" s="2">
        <f>IF(F135=12,CO_ukony!$K$5,IF(F135=6,CO_ukony!$K$4,IF(F135=3,propocet!$K$22,F135*VLOOKUP($AA$14,Uvse,2,0))))</f>
        <v>53.862500000000004</v>
      </c>
      <c r="U135" s="2">
        <f t="shared" si="18"/>
        <v>14.374999999999998</v>
      </c>
      <c r="V135" s="2">
        <f t="shared" si="19"/>
        <v>9.7125000000000004</v>
      </c>
      <c r="W135" s="2">
        <f t="shared" si="20"/>
        <v>0</v>
      </c>
      <c r="X135" s="2">
        <f t="shared" si="21"/>
        <v>10.424999999999999</v>
      </c>
      <c r="Y135" s="2">
        <f t="shared" si="22"/>
        <v>10.8</v>
      </c>
    </row>
    <row r="136" spans="2:25">
      <c r="B136" t="s">
        <v>283</v>
      </c>
      <c r="E136">
        <v>2</v>
      </c>
      <c r="F136">
        <v>12</v>
      </c>
      <c r="G136">
        <v>2</v>
      </c>
      <c r="H136">
        <v>0</v>
      </c>
      <c r="I136">
        <v>1</v>
      </c>
      <c r="J136">
        <v>1</v>
      </c>
      <c r="L136" s="52">
        <f t="shared" si="23"/>
        <v>199.78750000000002</v>
      </c>
      <c r="M136" s="52"/>
      <c r="N136">
        <f>IF(E136=2,E136*propocet!$K$17,propocet!$K$15+propocet!$K$17)</f>
        <v>6.5000000000000009</v>
      </c>
      <c r="O136" s="2">
        <f t="shared" si="16"/>
        <v>7.6875</v>
      </c>
      <c r="P136" s="2">
        <f t="shared" si="17"/>
        <v>25.574999999999999</v>
      </c>
      <c r="Q136" s="2">
        <f>E136*VLOOKUP(popis!$B$23,Uvse,2,0)</f>
        <v>22.349999999999998</v>
      </c>
      <c r="R136" s="2">
        <f>E136*VLOOKUP(popis!$B$28,Uvse,2,0)</f>
        <v>10.875</v>
      </c>
      <c r="S136" s="2">
        <f>IF(F136=12,CO_ukony!$K$7,IF(F136=6,CO_ukony!$K$6,IF(F136=3,propocet!$K$20,F136*VLOOKUP($AA$13,Uvse,2,0))))</f>
        <v>34.125</v>
      </c>
      <c r="T136" s="2">
        <f>IF(F136=12,CO_ukony!$K$5,IF(F136=6,CO_ukony!$K$4,IF(F136=3,propocet!$K$22,F136*VLOOKUP($AA$14,Uvse,2,0))))</f>
        <v>53.862500000000004</v>
      </c>
      <c r="U136" s="2">
        <f t="shared" si="18"/>
        <v>14.374999999999998</v>
      </c>
      <c r="V136" s="2">
        <f t="shared" si="19"/>
        <v>9.7125000000000004</v>
      </c>
      <c r="W136" s="2">
        <f t="shared" si="20"/>
        <v>0</v>
      </c>
      <c r="X136" s="2">
        <f t="shared" si="21"/>
        <v>10.424999999999999</v>
      </c>
      <c r="Y136" s="2">
        <f t="shared" si="22"/>
        <v>10.8</v>
      </c>
    </row>
    <row r="137" spans="2:25">
      <c r="B137" t="s">
        <v>284</v>
      </c>
      <c r="E137">
        <v>2</v>
      </c>
      <c r="F137">
        <v>12</v>
      </c>
      <c r="G137">
        <v>2</v>
      </c>
      <c r="H137">
        <v>0</v>
      </c>
      <c r="I137">
        <v>1</v>
      </c>
      <c r="J137">
        <v>1</v>
      </c>
      <c r="L137" s="52">
        <f t="shared" si="23"/>
        <v>199.78750000000002</v>
      </c>
      <c r="M137" s="52"/>
      <c r="N137">
        <f>IF(E137=2,E137*propocet!$K$17,propocet!$K$15+propocet!$K$17)</f>
        <v>6.5000000000000009</v>
      </c>
      <c r="O137" s="2">
        <f t="shared" si="16"/>
        <v>7.6875</v>
      </c>
      <c r="P137" s="2">
        <f t="shared" si="17"/>
        <v>25.574999999999999</v>
      </c>
      <c r="Q137" s="2">
        <f>E137*VLOOKUP(popis!$B$23,Uvse,2,0)</f>
        <v>22.349999999999998</v>
      </c>
      <c r="R137" s="2">
        <f>E137*VLOOKUP(popis!$B$28,Uvse,2,0)</f>
        <v>10.875</v>
      </c>
      <c r="S137" s="2">
        <f>IF(F137=12,CO_ukony!$K$7,IF(F137=6,CO_ukony!$K$6,IF(F137=3,propocet!$K$20,F137*VLOOKUP($AA$13,Uvse,2,0))))</f>
        <v>34.125</v>
      </c>
      <c r="T137" s="2">
        <f>IF(F137=12,CO_ukony!$K$5,IF(F137=6,CO_ukony!$K$4,IF(F137=3,propocet!$K$22,F137*VLOOKUP($AA$14,Uvse,2,0))))</f>
        <v>53.862500000000004</v>
      </c>
      <c r="U137" s="2">
        <f t="shared" si="18"/>
        <v>14.374999999999998</v>
      </c>
      <c r="V137" s="2">
        <f t="shared" si="19"/>
        <v>9.7125000000000004</v>
      </c>
      <c r="W137" s="2">
        <f t="shared" si="20"/>
        <v>0</v>
      </c>
      <c r="X137" s="2">
        <f t="shared" si="21"/>
        <v>10.424999999999999</v>
      </c>
      <c r="Y137" s="2">
        <f t="shared" si="22"/>
        <v>10.8</v>
      </c>
    </row>
    <row r="138" spans="2:25">
      <c r="B138" t="s">
        <v>285</v>
      </c>
      <c r="E138">
        <v>2</v>
      </c>
      <c r="F138">
        <v>12</v>
      </c>
      <c r="G138">
        <v>2</v>
      </c>
      <c r="H138">
        <v>0</v>
      </c>
      <c r="I138">
        <v>1</v>
      </c>
      <c r="J138">
        <v>1</v>
      </c>
      <c r="L138" s="52">
        <f t="shared" si="23"/>
        <v>199.78750000000002</v>
      </c>
      <c r="M138" s="52"/>
      <c r="N138">
        <f>IF(E138=2,E138*propocet!$K$17,propocet!$K$15+propocet!$K$17)</f>
        <v>6.5000000000000009</v>
      </c>
      <c r="O138" s="2">
        <f t="shared" si="16"/>
        <v>7.6875</v>
      </c>
      <c r="P138" s="2">
        <f t="shared" si="17"/>
        <v>25.574999999999999</v>
      </c>
      <c r="Q138" s="2">
        <f>E138*VLOOKUP(popis!$B$23,Uvse,2,0)</f>
        <v>22.349999999999998</v>
      </c>
      <c r="R138" s="2">
        <f>E138*VLOOKUP(popis!$B$28,Uvse,2,0)</f>
        <v>10.875</v>
      </c>
      <c r="S138" s="2">
        <f>IF(F138=12,CO_ukony!$K$7,IF(F138=6,CO_ukony!$K$6,IF(F138=3,propocet!$K$20,F138*VLOOKUP($AA$13,Uvse,2,0))))</f>
        <v>34.125</v>
      </c>
      <c r="T138" s="2">
        <f>IF(F138=12,CO_ukony!$K$5,IF(F138=6,CO_ukony!$K$4,IF(F138=3,propocet!$K$22,F138*VLOOKUP($AA$14,Uvse,2,0))))</f>
        <v>53.862500000000004</v>
      </c>
      <c r="U138" s="2">
        <f t="shared" si="18"/>
        <v>14.374999999999998</v>
      </c>
      <c r="V138" s="2">
        <f t="shared" si="19"/>
        <v>9.7125000000000004</v>
      </c>
      <c r="W138" s="2">
        <f t="shared" si="20"/>
        <v>0</v>
      </c>
      <c r="X138" s="2">
        <f t="shared" si="21"/>
        <v>10.424999999999999</v>
      </c>
      <c r="Y138" s="2">
        <f t="shared" si="22"/>
        <v>10.8</v>
      </c>
    </row>
    <row r="139" spans="2:25">
      <c r="B139" t="s">
        <v>286</v>
      </c>
      <c r="E139">
        <v>2</v>
      </c>
      <c r="F139">
        <v>12</v>
      </c>
      <c r="G139">
        <v>2</v>
      </c>
      <c r="H139">
        <v>0</v>
      </c>
      <c r="I139">
        <v>1</v>
      </c>
      <c r="J139">
        <v>1</v>
      </c>
      <c r="L139" s="52">
        <f t="shared" si="23"/>
        <v>199.78750000000002</v>
      </c>
      <c r="M139" s="52"/>
      <c r="N139">
        <f>IF(E139=2,E139*propocet!$K$17,propocet!$K$15+propocet!$K$17)</f>
        <v>6.5000000000000009</v>
      </c>
      <c r="O139" s="2">
        <f t="shared" si="16"/>
        <v>7.6875</v>
      </c>
      <c r="P139" s="2">
        <f t="shared" si="17"/>
        <v>25.574999999999999</v>
      </c>
      <c r="Q139" s="2">
        <f>E139*VLOOKUP(popis!$B$23,Uvse,2,0)</f>
        <v>22.349999999999998</v>
      </c>
      <c r="R139" s="2">
        <f>E139*VLOOKUP(popis!$B$28,Uvse,2,0)</f>
        <v>10.875</v>
      </c>
      <c r="S139" s="2">
        <f>IF(F139=12,CO_ukony!$K$7,IF(F139=6,CO_ukony!$K$6,IF(F139=3,propocet!$K$20,F139*VLOOKUP($AA$13,Uvse,2,0))))</f>
        <v>34.125</v>
      </c>
      <c r="T139" s="2">
        <f>IF(F139=12,CO_ukony!$K$5,IF(F139=6,CO_ukony!$K$4,IF(F139=3,propocet!$K$22,F139*VLOOKUP($AA$14,Uvse,2,0))))</f>
        <v>53.862500000000004</v>
      </c>
      <c r="U139" s="2">
        <f t="shared" si="18"/>
        <v>14.374999999999998</v>
      </c>
      <c r="V139" s="2">
        <f t="shared" si="19"/>
        <v>9.7125000000000004</v>
      </c>
      <c r="W139" s="2">
        <f t="shared" si="20"/>
        <v>0</v>
      </c>
      <c r="X139" s="2">
        <f t="shared" si="21"/>
        <v>10.424999999999999</v>
      </c>
      <c r="Y139" s="2">
        <f t="shared" si="22"/>
        <v>10.8</v>
      </c>
    </row>
    <row r="140" spans="2:25">
      <c r="B140" t="s">
        <v>287</v>
      </c>
      <c r="E140">
        <v>2</v>
      </c>
      <c r="F140">
        <v>12</v>
      </c>
      <c r="G140">
        <v>2</v>
      </c>
      <c r="H140">
        <v>0</v>
      </c>
      <c r="I140">
        <v>1</v>
      </c>
      <c r="J140">
        <v>1</v>
      </c>
      <c r="L140" s="52">
        <f t="shared" si="23"/>
        <v>199.78750000000002</v>
      </c>
      <c r="M140" s="52"/>
      <c r="N140">
        <f>IF(E140=2,E140*propocet!$K$17,propocet!$K$15+propocet!$K$17)</f>
        <v>6.5000000000000009</v>
      </c>
      <c r="O140" s="2">
        <f t="shared" si="16"/>
        <v>7.6875</v>
      </c>
      <c r="P140" s="2">
        <f t="shared" si="17"/>
        <v>25.574999999999999</v>
      </c>
      <c r="Q140" s="2">
        <f>E140*VLOOKUP(popis!$B$23,Uvse,2,0)</f>
        <v>22.349999999999998</v>
      </c>
      <c r="R140" s="2">
        <f>E140*VLOOKUP(popis!$B$28,Uvse,2,0)</f>
        <v>10.875</v>
      </c>
      <c r="S140" s="2">
        <f>IF(F140=12,CO_ukony!$K$7,IF(F140=6,CO_ukony!$K$6,IF(F140=3,propocet!$K$20,F140*VLOOKUP($AA$13,Uvse,2,0))))</f>
        <v>34.125</v>
      </c>
      <c r="T140" s="2">
        <f>IF(F140=12,CO_ukony!$K$5,IF(F140=6,CO_ukony!$K$4,IF(F140=3,propocet!$K$22,F140*VLOOKUP($AA$14,Uvse,2,0))))</f>
        <v>53.862500000000004</v>
      </c>
      <c r="U140" s="2">
        <f t="shared" si="18"/>
        <v>14.374999999999998</v>
      </c>
      <c r="V140" s="2">
        <f t="shared" si="19"/>
        <v>9.7125000000000004</v>
      </c>
      <c r="W140" s="2">
        <f t="shared" si="20"/>
        <v>0</v>
      </c>
      <c r="X140" s="2">
        <f t="shared" si="21"/>
        <v>10.424999999999999</v>
      </c>
      <c r="Y140" s="2">
        <f t="shared" si="22"/>
        <v>10.8</v>
      </c>
    </row>
    <row r="141" spans="2:25">
      <c r="B141" t="s">
        <v>288</v>
      </c>
      <c r="E141">
        <v>2</v>
      </c>
      <c r="F141">
        <v>12</v>
      </c>
      <c r="G141">
        <v>2</v>
      </c>
      <c r="H141">
        <v>0</v>
      </c>
      <c r="I141">
        <v>1</v>
      </c>
      <c r="J141">
        <v>1</v>
      </c>
      <c r="L141" s="52">
        <f t="shared" si="23"/>
        <v>199.78750000000002</v>
      </c>
      <c r="M141" s="52"/>
      <c r="N141">
        <f>IF(E141=2,E141*propocet!$K$17,propocet!$K$15+propocet!$K$17)</f>
        <v>6.5000000000000009</v>
      </c>
      <c r="O141" s="2">
        <f t="shared" si="16"/>
        <v>7.6875</v>
      </c>
      <c r="P141" s="2">
        <f t="shared" si="17"/>
        <v>25.574999999999999</v>
      </c>
      <c r="Q141" s="2">
        <f>E141*VLOOKUP(popis!$B$23,Uvse,2,0)</f>
        <v>22.349999999999998</v>
      </c>
      <c r="R141" s="2">
        <f>E141*VLOOKUP(popis!$B$28,Uvse,2,0)</f>
        <v>10.875</v>
      </c>
      <c r="S141" s="2">
        <f>IF(F141=12,CO_ukony!$K$7,IF(F141=6,CO_ukony!$K$6,IF(F141=3,propocet!$K$20,F141*VLOOKUP($AA$13,Uvse,2,0))))</f>
        <v>34.125</v>
      </c>
      <c r="T141" s="2">
        <f>IF(F141=12,CO_ukony!$K$5,IF(F141=6,CO_ukony!$K$4,IF(F141=3,propocet!$K$22,F141*VLOOKUP($AA$14,Uvse,2,0))))</f>
        <v>53.862500000000004</v>
      </c>
      <c r="U141" s="2">
        <f t="shared" si="18"/>
        <v>14.374999999999998</v>
      </c>
      <c r="V141" s="2">
        <f t="shared" si="19"/>
        <v>9.7125000000000004</v>
      </c>
      <c r="W141" s="2">
        <f t="shared" si="20"/>
        <v>0</v>
      </c>
      <c r="X141" s="2">
        <f t="shared" si="21"/>
        <v>10.424999999999999</v>
      </c>
      <c r="Y141" s="2">
        <f t="shared" si="22"/>
        <v>10.8</v>
      </c>
    </row>
    <row r="142" spans="2:25">
      <c r="B142" t="s">
        <v>289</v>
      </c>
      <c r="E142">
        <v>2</v>
      </c>
      <c r="F142">
        <v>12</v>
      </c>
      <c r="G142">
        <v>2</v>
      </c>
      <c r="H142">
        <v>0</v>
      </c>
      <c r="I142">
        <v>1</v>
      </c>
      <c r="J142">
        <v>1</v>
      </c>
      <c r="L142" s="52">
        <f t="shared" si="23"/>
        <v>199.78750000000002</v>
      </c>
      <c r="M142" s="52"/>
      <c r="N142">
        <f>IF(E142=2,E142*propocet!$K$17,propocet!$K$15+propocet!$K$17)</f>
        <v>6.5000000000000009</v>
      </c>
      <c r="O142" s="2">
        <f t="shared" si="16"/>
        <v>7.6875</v>
      </c>
      <c r="P142" s="2">
        <f t="shared" si="17"/>
        <v>25.574999999999999</v>
      </c>
      <c r="Q142" s="2">
        <f>E142*VLOOKUP(popis!$B$23,Uvse,2,0)</f>
        <v>22.349999999999998</v>
      </c>
      <c r="R142" s="2">
        <f>E142*VLOOKUP(popis!$B$28,Uvse,2,0)</f>
        <v>10.875</v>
      </c>
      <c r="S142" s="2">
        <f>IF(F142=12,CO_ukony!$K$7,IF(F142=6,CO_ukony!$K$6,IF(F142=3,propocet!$K$20,F142*VLOOKUP($AA$13,Uvse,2,0))))</f>
        <v>34.125</v>
      </c>
      <c r="T142" s="2">
        <f>IF(F142=12,CO_ukony!$K$5,IF(F142=6,CO_ukony!$K$4,IF(F142=3,propocet!$K$22,F142*VLOOKUP($AA$14,Uvse,2,0))))</f>
        <v>53.862500000000004</v>
      </c>
      <c r="U142" s="2">
        <f t="shared" si="18"/>
        <v>14.374999999999998</v>
      </c>
      <c r="V142" s="2">
        <f t="shared" si="19"/>
        <v>9.7125000000000004</v>
      </c>
      <c r="W142" s="2">
        <f t="shared" si="20"/>
        <v>0</v>
      </c>
      <c r="X142" s="2">
        <f t="shared" si="21"/>
        <v>10.424999999999999</v>
      </c>
      <c r="Y142" s="2">
        <f t="shared" si="22"/>
        <v>10.8</v>
      </c>
    </row>
    <row r="143" spans="2:25">
      <c r="B143" t="s">
        <v>290</v>
      </c>
      <c r="E143">
        <v>2</v>
      </c>
      <c r="F143">
        <v>5</v>
      </c>
      <c r="G143">
        <v>2</v>
      </c>
      <c r="H143">
        <v>0</v>
      </c>
      <c r="I143">
        <v>1</v>
      </c>
      <c r="J143">
        <v>1</v>
      </c>
      <c r="L143" s="52">
        <f t="shared" si="23"/>
        <v>147.33645833333335</v>
      </c>
      <c r="M143" s="52"/>
      <c r="N143">
        <f>IF(E143=2,E143*propocet!$K$17,propocet!$K$15+propocet!$K$17)</f>
        <v>6.5000000000000009</v>
      </c>
      <c r="O143" s="2">
        <f t="shared" si="16"/>
        <v>7.6875</v>
      </c>
      <c r="P143" s="2">
        <f t="shared" si="17"/>
        <v>25.574999999999999</v>
      </c>
      <c r="Q143" s="2">
        <f>E143*VLOOKUP(popis!$B$23,Uvse,2,0)</f>
        <v>22.349999999999998</v>
      </c>
      <c r="R143" s="2">
        <f>E143*VLOOKUP(popis!$B$28,Uvse,2,0)</f>
        <v>10.875</v>
      </c>
      <c r="S143" s="2">
        <f>IF(F143=12,CO_ukony!$K$7,IF(F143=6,CO_ukony!$K$6,IF(F143=3,propocet!$K$20,F143*VLOOKUP($AA$13,Uvse,2,0))))</f>
        <v>14.753472222222223</v>
      </c>
      <c r="T143" s="2">
        <f>IF(F143=12,CO_ukony!$K$5,IF(F143=6,CO_ukony!$K$4,IF(F143=3,propocet!$K$22,F143*VLOOKUP($AA$14,Uvse,2,0))))</f>
        <v>20.782986111111114</v>
      </c>
      <c r="U143" s="2">
        <f t="shared" si="18"/>
        <v>14.374999999999998</v>
      </c>
      <c r="V143" s="2">
        <f t="shared" si="19"/>
        <v>9.7125000000000004</v>
      </c>
      <c r="W143" s="2">
        <f t="shared" si="20"/>
        <v>0</v>
      </c>
      <c r="X143" s="2">
        <f t="shared" si="21"/>
        <v>10.424999999999999</v>
      </c>
      <c r="Y143" s="2">
        <f t="shared" si="22"/>
        <v>10.8</v>
      </c>
    </row>
    <row r="144" spans="2:25">
      <c r="B144" t="s">
        <v>291</v>
      </c>
      <c r="E144">
        <v>2</v>
      </c>
      <c r="F144">
        <v>6</v>
      </c>
      <c r="G144">
        <v>2</v>
      </c>
      <c r="H144">
        <v>0</v>
      </c>
      <c r="I144">
        <v>1</v>
      </c>
      <c r="J144">
        <v>1</v>
      </c>
      <c r="L144" s="52">
        <f t="shared" si="23"/>
        <v>150.58750000000001</v>
      </c>
      <c r="M144" s="52"/>
      <c r="N144">
        <f>IF(E144=2,E144*propocet!$K$17,propocet!$K$15+propocet!$K$17)</f>
        <v>6.5000000000000009</v>
      </c>
      <c r="O144" s="2">
        <f t="shared" si="16"/>
        <v>7.6875</v>
      </c>
      <c r="P144" s="2">
        <f t="shared" si="17"/>
        <v>25.574999999999999</v>
      </c>
      <c r="Q144" s="2">
        <f>E144*VLOOKUP(popis!$B$23,Uvse,2,0)</f>
        <v>22.349999999999998</v>
      </c>
      <c r="R144" s="2">
        <f>E144*VLOOKUP(popis!$B$28,Uvse,2,0)</f>
        <v>10.875</v>
      </c>
      <c r="S144" s="2">
        <f>IF(F144=12,CO_ukony!$K$7,IF(F144=6,CO_ukony!$K$6,IF(F144=3,propocet!$K$20,F144*VLOOKUP($AA$13,Uvse,2,0))))</f>
        <v>14.725</v>
      </c>
      <c r="T144" s="2">
        <f>IF(F144=12,CO_ukony!$K$5,IF(F144=6,CO_ukony!$K$4,IF(F144=3,propocet!$K$22,F144*VLOOKUP($AA$14,Uvse,2,0))))</f>
        <v>24.0625</v>
      </c>
      <c r="U144" s="2">
        <f t="shared" si="18"/>
        <v>14.374999999999998</v>
      </c>
      <c r="V144" s="2">
        <f t="shared" si="19"/>
        <v>9.7125000000000004</v>
      </c>
      <c r="W144" s="2">
        <f t="shared" si="20"/>
        <v>0</v>
      </c>
      <c r="X144" s="2">
        <f t="shared" si="21"/>
        <v>10.424999999999999</v>
      </c>
      <c r="Y144" s="2">
        <f t="shared" si="22"/>
        <v>10.8</v>
      </c>
    </row>
    <row r="145" spans="2:25">
      <c r="B145" t="s">
        <v>292</v>
      </c>
      <c r="E145">
        <v>2</v>
      </c>
      <c r="F145">
        <v>6</v>
      </c>
      <c r="G145">
        <v>0</v>
      </c>
      <c r="H145">
        <v>0</v>
      </c>
      <c r="I145">
        <v>1</v>
      </c>
      <c r="J145">
        <v>1</v>
      </c>
      <c r="L145" s="52">
        <f t="shared" si="23"/>
        <v>126.49999999999999</v>
      </c>
      <c r="M145" s="52"/>
      <c r="N145">
        <f>IF(E145=2,E145*propocet!$K$17,propocet!$K$15+propocet!$K$17)</f>
        <v>6.5000000000000009</v>
      </c>
      <c r="O145" s="2">
        <f t="shared" si="16"/>
        <v>7.6875</v>
      </c>
      <c r="P145" s="2">
        <f t="shared" si="17"/>
        <v>25.574999999999999</v>
      </c>
      <c r="Q145" s="2">
        <f>E145*VLOOKUP(popis!$B$23,Uvse,2,0)</f>
        <v>22.349999999999998</v>
      </c>
      <c r="R145" s="2">
        <f>E145*VLOOKUP(popis!$B$28,Uvse,2,0)</f>
        <v>10.875</v>
      </c>
      <c r="S145" s="2">
        <f>IF(F145=12,CO_ukony!$K$7,IF(F145=6,CO_ukony!$K$6,IF(F145=3,propocet!$K$20,F145*VLOOKUP($AA$13,Uvse,2,0))))</f>
        <v>14.725</v>
      </c>
      <c r="T145" s="2">
        <f>IF(F145=12,CO_ukony!$K$5,IF(F145=6,CO_ukony!$K$4,IF(F145=3,propocet!$K$22,F145*VLOOKUP($AA$14,Uvse,2,0))))</f>
        <v>24.0625</v>
      </c>
      <c r="U145" s="2">
        <f t="shared" si="18"/>
        <v>0</v>
      </c>
      <c r="V145" s="2">
        <f t="shared" si="19"/>
        <v>0</v>
      </c>
      <c r="W145" s="2">
        <f t="shared" si="20"/>
        <v>0</v>
      </c>
      <c r="X145" s="2">
        <f t="shared" si="21"/>
        <v>10.424999999999999</v>
      </c>
      <c r="Y145" s="2">
        <f t="shared" si="22"/>
        <v>10.8</v>
      </c>
    </row>
    <row r="146" spans="2:25">
      <c r="B146" t="s">
        <v>293</v>
      </c>
      <c r="E146">
        <v>2</v>
      </c>
      <c r="F146">
        <v>6</v>
      </c>
      <c r="G146">
        <v>0</v>
      </c>
      <c r="H146">
        <v>0</v>
      </c>
      <c r="I146">
        <v>1</v>
      </c>
      <c r="J146">
        <v>1</v>
      </c>
      <c r="L146" s="52">
        <f t="shared" si="23"/>
        <v>126.49999999999999</v>
      </c>
      <c r="M146" s="52"/>
      <c r="N146">
        <f>IF(E146=2,E146*propocet!$K$17,propocet!$K$15+propocet!$K$17)</f>
        <v>6.5000000000000009</v>
      </c>
      <c r="O146" s="2">
        <f t="shared" si="16"/>
        <v>7.6875</v>
      </c>
      <c r="P146" s="2">
        <f t="shared" si="17"/>
        <v>25.574999999999999</v>
      </c>
      <c r="Q146" s="2">
        <f>E146*VLOOKUP(popis!$B$23,Uvse,2,0)</f>
        <v>22.349999999999998</v>
      </c>
      <c r="R146" s="2">
        <f>E146*VLOOKUP(popis!$B$28,Uvse,2,0)</f>
        <v>10.875</v>
      </c>
      <c r="S146" s="2">
        <f>IF(F146=12,CO_ukony!$K$7,IF(F146=6,CO_ukony!$K$6,IF(F146=3,propocet!$K$20,F146*VLOOKUP($AA$13,Uvse,2,0))))</f>
        <v>14.725</v>
      </c>
      <c r="T146" s="2">
        <f>IF(F146=12,CO_ukony!$K$5,IF(F146=6,CO_ukony!$K$4,IF(F146=3,propocet!$K$22,F146*VLOOKUP($AA$14,Uvse,2,0))))</f>
        <v>24.0625</v>
      </c>
      <c r="U146" s="2">
        <f t="shared" si="18"/>
        <v>0</v>
      </c>
      <c r="V146" s="2">
        <f t="shared" si="19"/>
        <v>0</v>
      </c>
      <c r="W146" s="2">
        <f t="shared" si="20"/>
        <v>0</v>
      </c>
      <c r="X146" s="2">
        <f t="shared" si="21"/>
        <v>10.424999999999999</v>
      </c>
      <c r="Y146" s="2">
        <f t="shared" si="22"/>
        <v>10.8</v>
      </c>
    </row>
    <row r="147" spans="2:25">
      <c r="B147" t="s">
        <v>294</v>
      </c>
      <c r="E147">
        <v>1</v>
      </c>
      <c r="F147">
        <v>3</v>
      </c>
      <c r="G147">
        <v>0</v>
      </c>
      <c r="H147">
        <v>0</v>
      </c>
      <c r="I147">
        <v>1</v>
      </c>
      <c r="J147">
        <v>1</v>
      </c>
      <c r="L147" s="52">
        <f t="shared" si="23"/>
        <v>93.674999999999997</v>
      </c>
      <c r="M147" s="52"/>
      <c r="N147">
        <f>IF(E147=2,E147*propocet!$K$17,propocet!$K$15+propocet!$K$17)</f>
        <v>13.575000000000001</v>
      </c>
      <c r="O147" s="2">
        <f t="shared" si="16"/>
        <v>7.6875</v>
      </c>
      <c r="P147" s="2">
        <f t="shared" si="17"/>
        <v>25.574999999999999</v>
      </c>
      <c r="Q147" s="2">
        <f>E147*VLOOKUP(popis!$B$23,Uvse,2,0)</f>
        <v>11.174999999999999</v>
      </c>
      <c r="R147" s="2">
        <f>E147*VLOOKUP(popis!$B$28,Uvse,2,0)</f>
        <v>5.4375</v>
      </c>
      <c r="S147" s="2">
        <f>IF(F147=12,CO_ukony!$K$7,IF(F147=6,CO_ukony!$K$6,IF(F147=3,propocet!$K$20,F147*VLOOKUP($AA$13,Uvse,2,0))))</f>
        <v>10.6625</v>
      </c>
      <c r="T147" s="2">
        <f>IF(F147=12,CO_ukony!$K$5,IF(F147=6,CO_ukony!$K$4,IF(F147=3,propocet!$K$22,F147*VLOOKUP($AA$14,Uvse,2,0))))</f>
        <v>11.9125</v>
      </c>
      <c r="U147" s="2">
        <f t="shared" si="18"/>
        <v>0</v>
      </c>
      <c r="V147" s="2">
        <f t="shared" si="19"/>
        <v>0</v>
      </c>
      <c r="W147" s="2">
        <f t="shared" si="20"/>
        <v>0</v>
      </c>
      <c r="X147" s="2">
        <f t="shared" si="21"/>
        <v>10.424999999999999</v>
      </c>
      <c r="Y147" s="2">
        <f t="shared" si="22"/>
        <v>10.8</v>
      </c>
    </row>
    <row r="148" spans="2:25">
      <c r="B148" t="s">
        <v>295</v>
      </c>
      <c r="E148">
        <v>2</v>
      </c>
      <c r="F148">
        <v>8</v>
      </c>
      <c r="G148">
        <v>0</v>
      </c>
      <c r="H148">
        <v>0</v>
      </c>
      <c r="I148">
        <v>1</v>
      </c>
      <c r="J148">
        <v>1</v>
      </c>
      <c r="L148" s="52">
        <f t="shared" si="23"/>
        <v>144.57083333333335</v>
      </c>
      <c r="M148" s="52"/>
      <c r="N148">
        <f>IF(E148=2,E148*propocet!$K$17,propocet!$K$15+propocet!$K$17)</f>
        <v>6.5000000000000009</v>
      </c>
      <c r="O148" s="2">
        <f t="shared" si="16"/>
        <v>7.6875</v>
      </c>
      <c r="P148" s="2">
        <f t="shared" si="17"/>
        <v>25.574999999999999</v>
      </c>
      <c r="Q148" s="2">
        <f>E148*VLOOKUP(popis!$B$23,Uvse,2,0)</f>
        <v>22.349999999999998</v>
      </c>
      <c r="R148" s="2">
        <f>E148*VLOOKUP(popis!$B$28,Uvse,2,0)</f>
        <v>10.875</v>
      </c>
      <c r="S148" s="2">
        <f>IF(F148=12,CO_ukony!$K$7,IF(F148=6,CO_ukony!$K$6,IF(F148=3,propocet!$K$20,F148*VLOOKUP($AA$13,Uvse,2,0))))</f>
        <v>23.605555555555558</v>
      </c>
      <c r="T148" s="2">
        <f>IF(F148=12,CO_ukony!$K$5,IF(F148=6,CO_ukony!$K$4,IF(F148=3,propocet!$K$22,F148*VLOOKUP($AA$14,Uvse,2,0))))</f>
        <v>33.25277777777778</v>
      </c>
      <c r="U148" s="2">
        <f t="shared" si="18"/>
        <v>0</v>
      </c>
      <c r="V148" s="2">
        <f t="shared" si="19"/>
        <v>0</v>
      </c>
      <c r="W148" s="2">
        <f t="shared" si="20"/>
        <v>0</v>
      </c>
      <c r="X148" s="2">
        <f t="shared" si="21"/>
        <v>10.424999999999999</v>
      </c>
      <c r="Y148" s="2">
        <f t="shared" si="22"/>
        <v>10.8</v>
      </c>
    </row>
    <row r="149" spans="2:25">
      <c r="B149" t="s">
        <v>296</v>
      </c>
      <c r="E149">
        <v>2</v>
      </c>
      <c r="F149">
        <v>8</v>
      </c>
      <c r="G149">
        <v>0</v>
      </c>
      <c r="H149">
        <v>0</v>
      </c>
      <c r="I149">
        <v>1</v>
      </c>
      <c r="J149">
        <v>1</v>
      </c>
      <c r="L149" s="52">
        <f t="shared" si="23"/>
        <v>144.57083333333335</v>
      </c>
      <c r="M149" s="52"/>
      <c r="N149">
        <f>IF(E149=2,E149*propocet!$K$17,propocet!$K$15+propocet!$K$17)</f>
        <v>6.5000000000000009</v>
      </c>
      <c r="O149" s="2">
        <f t="shared" si="16"/>
        <v>7.6875</v>
      </c>
      <c r="P149" s="2">
        <f t="shared" si="17"/>
        <v>25.574999999999999</v>
      </c>
      <c r="Q149" s="2">
        <f>E149*VLOOKUP(popis!$B$23,Uvse,2,0)</f>
        <v>22.349999999999998</v>
      </c>
      <c r="R149" s="2">
        <f>E149*VLOOKUP(popis!$B$28,Uvse,2,0)</f>
        <v>10.875</v>
      </c>
      <c r="S149" s="2">
        <f>IF(F149=12,CO_ukony!$K$7,IF(F149=6,CO_ukony!$K$6,IF(F149=3,propocet!$K$20,F149*VLOOKUP($AA$13,Uvse,2,0))))</f>
        <v>23.605555555555558</v>
      </c>
      <c r="T149" s="2">
        <f>IF(F149=12,CO_ukony!$K$5,IF(F149=6,CO_ukony!$K$4,IF(F149=3,propocet!$K$22,F149*VLOOKUP($AA$14,Uvse,2,0))))</f>
        <v>33.25277777777778</v>
      </c>
      <c r="U149" s="2">
        <f t="shared" si="18"/>
        <v>0</v>
      </c>
      <c r="V149" s="2">
        <f t="shared" si="19"/>
        <v>0</v>
      </c>
      <c r="W149" s="2">
        <f t="shared" si="20"/>
        <v>0</v>
      </c>
      <c r="X149" s="2">
        <f t="shared" si="21"/>
        <v>10.424999999999999</v>
      </c>
      <c r="Y149" s="2">
        <f t="shared" si="22"/>
        <v>10.8</v>
      </c>
    </row>
    <row r="150" spans="2:25">
      <c r="B150" t="s">
        <v>297</v>
      </c>
      <c r="E150">
        <v>1</v>
      </c>
      <c r="F150">
        <v>2</v>
      </c>
      <c r="G150">
        <v>2</v>
      </c>
      <c r="H150">
        <v>1</v>
      </c>
      <c r="I150">
        <v>2</v>
      </c>
      <c r="J150">
        <v>1</v>
      </c>
      <c r="L150" s="52">
        <f t="shared" si="23"/>
        <v>154.40208333333334</v>
      </c>
      <c r="M150" s="52"/>
      <c r="N150">
        <f>IF(E150=2,E150*propocet!$K$17,propocet!$K$15+propocet!$K$17)</f>
        <v>13.575000000000001</v>
      </c>
      <c r="O150" s="2">
        <f t="shared" si="16"/>
        <v>7.6875</v>
      </c>
      <c r="P150" s="2">
        <f t="shared" si="17"/>
        <v>25.574999999999999</v>
      </c>
      <c r="Q150" s="2">
        <f>E150*VLOOKUP(popis!$B$23,Uvse,2,0)</f>
        <v>11.174999999999999</v>
      </c>
      <c r="R150" s="2">
        <f>E150*VLOOKUP(popis!$B$28,Uvse,2,0)</f>
        <v>5.4375</v>
      </c>
      <c r="S150" s="2">
        <f>IF(F150=12,CO_ukony!$K$7,IF(F150=6,CO_ukony!$K$6,IF(F150=3,propocet!$K$20,F150*VLOOKUP($AA$13,Uvse,2,0))))</f>
        <v>5.9013888888888895</v>
      </c>
      <c r="T150" s="2">
        <f>IF(F150=12,CO_ukony!$K$5,IF(F150=6,CO_ukony!$K$4,IF(F150=3,propocet!$K$22,F150*VLOOKUP($AA$14,Uvse,2,0))))</f>
        <v>8.313194444444445</v>
      </c>
      <c r="U150" s="2">
        <f t="shared" si="18"/>
        <v>14.374999999999998</v>
      </c>
      <c r="V150" s="2">
        <f t="shared" si="19"/>
        <v>9.7125000000000004</v>
      </c>
      <c r="W150" s="2">
        <f t="shared" si="20"/>
        <v>23.774999999999999</v>
      </c>
      <c r="X150" s="2">
        <f t="shared" si="21"/>
        <v>20.849999999999998</v>
      </c>
      <c r="Y150" s="2">
        <f t="shared" si="22"/>
        <v>21.6</v>
      </c>
    </row>
    <row r="151" spans="2:25">
      <c r="B151" t="s">
        <v>298</v>
      </c>
      <c r="E151">
        <v>2</v>
      </c>
      <c r="F151">
        <v>8</v>
      </c>
      <c r="G151">
        <v>2</v>
      </c>
      <c r="H151">
        <v>1</v>
      </c>
      <c r="I151">
        <v>2</v>
      </c>
      <c r="J151">
        <v>1</v>
      </c>
      <c r="L151" s="52">
        <f t="shared" si="23"/>
        <v>213.65833333333333</v>
      </c>
      <c r="M151" s="52"/>
      <c r="N151">
        <f>IF(E151=2,E151*propocet!$K$17,propocet!$K$15+propocet!$K$17)</f>
        <v>6.5000000000000009</v>
      </c>
      <c r="O151" s="2">
        <f t="shared" si="16"/>
        <v>7.6875</v>
      </c>
      <c r="P151" s="2">
        <f t="shared" si="17"/>
        <v>25.574999999999999</v>
      </c>
      <c r="Q151" s="2">
        <f>E151*VLOOKUP(popis!$B$23,Uvse,2,0)</f>
        <v>22.349999999999998</v>
      </c>
      <c r="R151" s="2">
        <f>E151*VLOOKUP(popis!$B$28,Uvse,2,0)</f>
        <v>10.875</v>
      </c>
      <c r="S151" s="2">
        <f>IF(F151=12,CO_ukony!$K$7,IF(F151=6,CO_ukony!$K$6,IF(F151=3,propocet!$K$20,F151*VLOOKUP($AA$13,Uvse,2,0))))</f>
        <v>23.605555555555558</v>
      </c>
      <c r="T151" s="2">
        <f>IF(F151=12,CO_ukony!$K$5,IF(F151=6,CO_ukony!$K$4,IF(F151=3,propocet!$K$22,F151*VLOOKUP($AA$14,Uvse,2,0))))</f>
        <v>33.25277777777778</v>
      </c>
      <c r="U151" s="2">
        <f t="shared" si="18"/>
        <v>14.374999999999998</v>
      </c>
      <c r="V151" s="2">
        <f t="shared" si="19"/>
        <v>9.7125000000000004</v>
      </c>
      <c r="W151" s="2">
        <f t="shared" si="20"/>
        <v>23.774999999999999</v>
      </c>
      <c r="X151" s="2">
        <f t="shared" si="21"/>
        <v>20.849999999999998</v>
      </c>
      <c r="Y151" s="2">
        <f t="shared" si="22"/>
        <v>21.6</v>
      </c>
    </row>
    <row r="152" spans="2:25">
      <c r="B152" t="s">
        <v>299</v>
      </c>
      <c r="E152">
        <v>1</v>
      </c>
      <c r="F152">
        <v>4</v>
      </c>
      <c r="G152">
        <v>2</v>
      </c>
      <c r="H152">
        <v>1</v>
      </c>
      <c r="I152">
        <v>2</v>
      </c>
      <c r="J152">
        <v>1</v>
      </c>
      <c r="L152" s="52">
        <f t="shared" si="23"/>
        <v>168.61666666666667</v>
      </c>
      <c r="M152" s="52"/>
      <c r="N152">
        <f>IF(E152=2,E152*propocet!$K$17,propocet!$K$15+propocet!$K$17)</f>
        <v>13.575000000000001</v>
      </c>
      <c r="O152" s="2">
        <f t="shared" si="16"/>
        <v>7.6875</v>
      </c>
      <c r="P152" s="2">
        <f t="shared" si="17"/>
        <v>25.574999999999999</v>
      </c>
      <c r="Q152" s="2">
        <f>E152*VLOOKUP(popis!$B$23,Uvse,2,0)</f>
        <v>11.174999999999999</v>
      </c>
      <c r="R152" s="2">
        <f>E152*VLOOKUP(popis!$B$28,Uvse,2,0)</f>
        <v>5.4375</v>
      </c>
      <c r="S152" s="2">
        <f>IF(F152=12,CO_ukony!$K$7,IF(F152=6,CO_ukony!$K$6,IF(F152=3,propocet!$K$20,F152*VLOOKUP($AA$13,Uvse,2,0))))</f>
        <v>11.802777777777779</v>
      </c>
      <c r="T152" s="2">
        <f>IF(F152=12,CO_ukony!$K$5,IF(F152=6,CO_ukony!$K$4,IF(F152=3,propocet!$K$22,F152*VLOOKUP($AA$14,Uvse,2,0))))</f>
        <v>16.62638888888889</v>
      </c>
      <c r="U152" s="2">
        <f t="shared" si="18"/>
        <v>14.374999999999998</v>
      </c>
      <c r="V152" s="2">
        <f t="shared" si="19"/>
        <v>9.7125000000000004</v>
      </c>
      <c r="W152" s="2">
        <f t="shared" si="20"/>
        <v>23.774999999999999</v>
      </c>
      <c r="X152" s="2">
        <f t="shared" si="21"/>
        <v>20.849999999999998</v>
      </c>
      <c r="Y152" s="2">
        <f t="shared" si="22"/>
        <v>21.6</v>
      </c>
    </row>
    <row r="153" spans="2:25">
      <c r="B153" t="s">
        <v>300</v>
      </c>
      <c r="E153">
        <v>2</v>
      </c>
      <c r="F153">
        <v>8</v>
      </c>
      <c r="G153">
        <v>2</v>
      </c>
      <c r="H153">
        <v>1</v>
      </c>
      <c r="I153">
        <v>2</v>
      </c>
      <c r="J153">
        <v>1</v>
      </c>
      <c r="L153" s="52">
        <f t="shared" si="23"/>
        <v>213.65833333333333</v>
      </c>
      <c r="M153" s="52"/>
      <c r="N153">
        <f>IF(E153=2,E153*propocet!$K$17,propocet!$K$15+propocet!$K$17)</f>
        <v>6.5000000000000009</v>
      </c>
      <c r="O153" s="2">
        <f t="shared" si="16"/>
        <v>7.6875</v>
      </c>
      <c r="P153" s="2">
        <f t="shared" si="17"/>
        <v>25.574999999999999</v>
      </c>
      <c r="Q153" s="2">
        <f>E153*VLOOKUP(popis!$B$23,Uvse,2,0)</f>
        <v>22.349999999999998</v>
      </c>
      <c r="R153" s="2">
        <f>E153*VLOOKUP(popis!$B$28,Uvse,2,0)</f>
        <v>10.875</v>
      </c>
      <c r="S153" s="2">
        <f>IF(F153=12,CO_ukony!$K$7,IF(F153=6,CO_ukony!$K$6,IF(F153=3,propocet!$K$20,F153*VLOOKUP($AA$13,Uvse,2,0))))</f>
        <v>23.605555555555558</v>
      </c>
      <c r="T153" s="2">
        <f>IF(F153=12,CO_ukony!$K$5,IF(F153=6,CO_ukony!$K$4,IF(F153=3,propocet!$K$22,F153*VLOOKUP($AA$14,Uvse,2,0))))</f>
        <v>33.25277777777778</v>
      </c>
      <c r="U153" s="2">
        <f t="shared" si="18"/>
        <v>14.374999999999998</v>
      </c>
      <c r="V153" s="2">
        <f t="shared" si="19"/>
        <v>9.7125000000000004</v>
      </c>
      <c r="W153" s="2">
        <f t="shared" si="20"/>
        <v>23.774999999999999</v>
      </c>
      <c r="X153" s="2">
        <f t="shared" si="21"/>
        <v>20.849999999999998</v>
      </c>
      <c r="Y153" s="2">
        <f t="shared" si="22"/>
        <v>21.6</v>
      </c>
    </row>
    <row r="154" spans="2:25">
      <c r="B154" t="s">
        <v>301</v>
      </c>
      <c r="E154">
        <v>2</v>
      </c>
      <c r="F154">
        <v>12</v>
      </c>
      <c r="G154">
        <v>2</v>
      </c>
      <c r="H154">
        <v>1</v>
      </c>
      <c r="I154">
        <v>2</v>
      </c>
      <c r="J154">
        <v>1</v>
      </c>
      <c r="L154" s="52">
        <f t="shared" si="23"/>
        <v>244.78749999999999</v>
      </c>
      <c r="M154" s="52"/>
      <c r="N154">
        <f>IF(E154=2,E154*propocet!$K$17,propocet!$K$15+propocet!$K$17)</f>
        <v>6.5000000000000009</v>
      </c>
      <c r="O154" s="2">
        <f t="shared" si="16"/>
        <v>7.6875</v>
      </c>
      <c r="P154" s="2">
        <f t="shared" si="17"/>
        <v>25.574999999999999</v>
      </c>
      <c r="Q154" s="2">
        <f>E154*VLOOKUP(popis!$B$23,Uvse,2,0)</f>
        <v>22.349999999999998</v>
      </c>
      <c r="R154" s="2">
        <f>E154*VLOOKUP(popis!$B$28,Uvse,2,0)</f>
        <v>10.875</v>
      </c>
      <c r="S154" s="2">
        <f>IF(F154=12,CO_ukony!$K$7,IF(F154=6,CO_ukony!$K$6,IF(F154=3,propocet!$K$20,F154*VLOOKUP($AA$13,Uvse,2,0))))</f>
        <v>34.125</v>
      </c>
      <c r="T154" s="2">
        <f>IF(F154=12,CO_ukony!$K$5,IF(F154=6,CO_ukony!$K$4,IF(F154=3,propocet!$K$22,F154*VLOOKUP($AA$14,Uvse,2,0))))</f>
        <v>53.862500000000004</v>
      </c>
      <c r="U154" s="2">
        <f t="shared" si="18"/>
        <v>14.374999999999998</v>
      </c>
      <c r="V154" s="2">
        <f t="shared" si="19"/>
        <v>9.7125000000000004</v>
      </c>
      <c r="W154" s="2">
        <f t="shared" si="20"/>
        <v>23.774999999999999</v>
      </c>
      <c r="X154" s="2">
        <f t="shared" si="21"/>
        <v>20.849999999999998</v>
      </c>
      <c r="Y154" s="2">
        <f t="shared" si="22"/>
        <v>21.6</v>
      </c>
    </row>
    <row r="155" spans="2:25">
      <c r="B155" t="s">
        <v>302</v>
      </c>
      <c r="E155">
        <v>2</v>
      </c>
      <c r="F155">
        <v>8</v>
      </c>
      <c r="G155">
        <v>2</v>
      </c>
      <c r="H155">
        <v>1</v>
      </c>
      <c r="I155">
        <v>2</v>
      </c>
      <c r="J155">
        <v>1</v>
      </c>
      <c r="L155" s="52">
        <f t="shared" si="23"/>
        <v>213.65833333333333</v>
      </c>
      <c r="M155" s="52"/>
      <c r="N155">
        <f>IF(E155=2,E155*propocet!$K$17,propocet!$K$15+propocet!$K$17)</f>
        <v>6.5000000000000009</v>
      </c>
      <c r="O155" s="2">
        <f t="shared" si="16"/>
        <v>7.6875</v>
      </c>
      <c r="P155" s="2">
        <f t="shared" si="17"/>
        <v>25.574999999999999</v>
      </c>
      <c r="Q155" s="2">
        <f>E155*VLOOKUP(popis!$B$23,Uvse,2,0)</f>
        <v>22.349999999999998</v>
      </c>
      <c r="R155" s="2">
        <f>E155*VLOOKUP(popis!$B$28,Uvse,2,0)</f>
        <v>10.875</v>
      </c>
      <c r="S155" s="2">
        <f>IF(F155=12,CO_ukony!$K$7,IF(F155=6,CO_ukony!$K$6,IF(F155=3,propocet!$K$20,F155*VLOOKUP($AA$13,Uvse,2,0))))</f>
        <v>23.605555555555558</v>
      </c>
      <c r="T155" s="2">
        <f>IF(F155=12,CO_ukony!$K$5,IF(F155=6,CO_ukony!$K$4,IF(F155=3,propocet!$K$22,F155*VLOOKUP($AA$14,Uvse,2,0))))</f>
        <v>33.25277777777778</v>
      </c>
      <c r="U155" s="2">
        <f t="shared" si="18"/>
        <v>14.374999999999998</v>
      </c>
      <c r="V155" s="2">
        <f t="shared" si="19"/>
        <v>9.7125000000000004</v>
      </c>
      <c r="W155" s="2">
        <f t="shared" si="20"/>
        <v>23.774999999999999</v>
      </c>
      <c r="X155" s="2">
        <f t="shared" si="21"/>
        <v>20.849999999999998</v>
      </c>
      <c r="Y155" s="2">
        <f t="shared" si="22"/>
        <v>21.6</v>
      </c>
    </row>
    <row r="156" spans="2:25">
      <c r="B156" t="s">
        <v>303</v>
      </c>
      <c r="E156">
        <v>2</v>
      </c>
      <c r="F156">
        <v>12</v>
      </c>
      <c r="G156">
        <v>2</v>
      </c>
      <c r="H156">
        <v>1</v>
      </c>
      <c r="I156">
        <v>2</v>
      </c>
      <c r="J156">
        <v>1</v>
      </c>
      <c r="L156" s="52">
        <f t="shared" si="23"/>
        <v>244.78749999999999</v>
      </c>
      <c r="M156" s="52"/>
      <c r="N156">
        <f>IF(E156=2,E156*propocet!$K$17,propocet!$K$15+propocet!$K$17)</f>
        <v>6.5000000000000009</v>
      </c>
      <c r="O156" s="2">
        <f t="shared" si="16"/>
        <v>7.6875</v>
      </c>
      <c r="P156" s="2">
        <f t="shared" si="17"/>
        <v>25.574999999999999</v>
      </c>
      <c r="Q156" s="2">
        <f>E156*VLOOKUP(popis!$B$23,Uvse,2,0)</f>
        <v>22.349999999999998</v>
      </c>
      <c r="R156" s="2">
        <f>E156*VLOOKUP(popis!$B$28,Uvse,2,0)</f>
        <v>10.875</v>
      </c>
      <c r="S156" s="2">
        <f>IF(F156=12,CO_ukony!$K$7,IF(F156=6,CO_ukony!$K$6,IF(F156=3,propocet!$K$20,F156*VLOOKUP($AA$13,Uvse,2,0))))</f>
        <v>34.125</v>
      </c>
      <c r="T156" s="2">
        <f>IF(F156=12,CO_ukony!$K$5,IF(F156=6,CO_ukony!$K$4,IF(F156=3,propocet!$K$22,F156*VLOOKUP($AA$14,Uvse,2,0))))</f>
        <v>53.862500000000004</v>
      </c>
      <c r="U156" s="2">
        <f t="shared" si="18"/>
        <v>14.374999999999998</v>
      </c>
      <c r="V156" s="2">
        <f t="shared" si="19"/>
        <v>9.7125000000000004</v>
      </c>
      <c r="W156" s="2">
        <f t="shared" si="20"/>
        <v>23.774999999999999</v>
      </c>
      <c r="X156" s="2">
        <f t="shared" si="21"/>
        <v>20.849999999999998</v>
      </c>
      <c r="Y156" s="2">
        <f t="shared" si="22"/>
        <v>21.6</v>
      </c>
    </row>
    <row r="157" spans="2:25">
      <c r="B157" t="s">
        <v>304</v>
      </c>
      <c r="E157">
        <v>2</v>
      </c>
      <c r="F157">
        <v>8</v>
      </c>
      <c r="G157">
        <v>2</v>
      </c>
      <c r="H157">
        <v>1</v>
      </c>
      <c r="I157">
        <v>2</v>
      </c>
      <c r="J157">
        <v>1</v>
      </c>
      <c r="L157" s="52">
        <f t="shared" si="23"/>
        <v>213.65833333333333</v>
      </c>
      <c r="M157" s="52"/>
      <c r="N157">
        <f>IF(E157=2,E157*propocet!$K$17,propocet!$K$15+propocet!$K$17)</f>
        <v>6.5000000000000009</v>
      </c>
      <c r="O157" s="2">
        <f t="shared" si="16"/>
        <v>7.6875</v>
      </c>
      <c r="P157" s="2">
        <f t="shared" si="17"/>
        <v>25.574999999999999</v>
      </c>
      <c r="Q157" s="2">
        <f>E157*VLOOKUP(popis!$B$23,Uvse,2,0)</f>
        <v>22.349999999999998</v>
      </c>
      <c r="R157" s="2">
        <f>E157*VLOOKUP(popis!$B$28,Uvse,2,0)</f>
        <v>10.875</v>
      </c>
      <c r="S157" s="2">
        <f>IF(F157=12,CO_ukony!$K$7,IF(F157=6,CO_ukony!$K$6,IF(F157=3,propocet!$K$20,F157*VLOOKUP($AA$13,Uvse,2,0))))</f>
        <v>23.605555555555558</v>
      </c>
      <c r="T157" s="2">
        <f>IF(F157=12,CO_ukony!$K$5,IF(F157=6,CO_ukony!$K$4,IF(F157=3,propocet!$K$22,F157*VLOOKUP($AA$14,Uvse,2,0))))</f>
        <v>33.25277777777778</v>
      </c>
      <c r="U157" s="2">
        <f t="shared" si="18"/>
        <v>14.374999999999998</v>
      </c>
      <c r="V157" s="2">
        <f t="shared" si="19"/>
        <v>9.7125000000000004</v>
      </c>
      <c r="W157" s="2">
        <f t="shared" si="20"/>
        <v>23.774999999999999</v>
      </c>
      <c r="X157" s="2">
        <f t="shared" si="21"/>
        <v>20.849999999999998</v>
      </c>
      <c r="Y157" s="2">
        <f t="shared" si="22"/>
        <v>21.6</v>
      </c>
    </row>
    <row r="158" spans="2:25">
      <c r="B158" t="s">
        <v>305</v>
      </c>
      <c r="E158">
        <v>1</v>
      </c>
      <c r="F158">
        <v>4</v>
      </c>
      <c r="G158">
        <v>2</v>
      </c>
      <c r="H158">
        <v>1</v>
      </c>
      <c r="I158">
        <v>2</v>
      </c>
      <c r="J158">
        <v>1</v>
      </c>
      <c r="L158" s="52">
        <f t="shared" si="23"/>
        <v>168.61666666666667</v>
      </c>
      <c r="M158" s="52"/>
      <c r="N158">
        <f>IF(E158=2,E158*propocet!$K$17,propocet!$K$15+propocet!$K$17)</f>
        <v>13.575000000000001</v>
      </c>
      <c r="O158" s="2">
        <f t="shared" si="16"/>
        <v>7.6875</v>
      </c>
      <c r="P158" s="2">
        <f t="shared" si="17"/>
        <v>25.574999999999999</v>
      </c>
      <c r="Q158" s="2">
        <f>E158*VLOOKUP(popis!$B$23,Uvse,2,0)</f>
        <v>11.174999999999999</v>
      </c>
      <c r="R158" s="2">
        <f>E158*VLOOKUP(popis!$B$28,Uvse,2,0)</f>
        <v>5.4375</v>
      </c>
      <c r="S158" s="2">
        <f>IF(F158=12,CO_ukony!$K$7,IF(F158=6,CO_ukony!$K$6,IF(F158=3,propocet!$K$20,F158*VLOOKUP($AA$13,Uvse,2,0))))</f>
        <v>11.802777777777779</v>
      </c>
      <c r="T158" s="2">
        <f>IF(F158=12,CO_ukony!$K$5,IF(F158=6,CO_ukony!$K$4,IF(F158=3,propocet!$K$22,F158*VLOOKUP($AA$14,Uvse,2,0))))</f>
        <v>16.62638888888889</v>
      </c>
      <c r="U158" s="2">
        <f t="shared" si="18"/>
        <v>14.374999999999998</v>
      </c>
      <c r="V158" s="2">
        <f t="shared" si="19"/>
        <v>9.7125000000000004</v>
      </c>
      <c r="W158" s="2">
        <f t="shared" si="20"/>
        <v>23.774999999999999</v>
      </c>
      <c r="X158" s="2">
        <f t="shared" si="21"/>
        <v>20.849999999999998</v>
      </c>
      <c r="Y158" s="2">
        <f t="shared" si="22"/>
        <v>21.6</v>
      </c>
    </row>
    <row r="159" spans="2:25">
      <c r="B159" t="s">
        <v>306</v>
      </c>
      <c r="E159">
        <v>1</v>
      </c>
      <c r="F159">
        <v>2</v>
      </c>
      <c r="G159">
        <v>2</v>
      </c>
      <c r="H159">
        <v>1</v>
      </c>
      <c r="I159">
        <v>2</v>
      </c>
      <c r="J159">
        <v>1</v>
      </c>
      <c r="L159" s="52">
        <f t="shared" si="23"/>
        <v>154.40208333333334</v>
      </c>
      <c r="M159" s="52"/>
      <c r="N159">
        <f>IF(E159=2,E159*propocet!$K$17,propocet!$K$15+propocet!$K$17)</f>
        <v>13.575000000000001</v>
      </c>
      <c r="O159" s="2">
        <f t="shared" si="16"/>
        <v>7.6875</v>
      </c>
      <c r="P159" s="2">
        <f t="shared" si="17"/>
        <v>25.574999999999999</v>
      </c>
      <c r="Q159" s="2">
        <f>E159*VLOOKUP(popis!$B$23,Uvse,2,0)</f>
        <v>11.174999999999999</v>
      </c>
      <c r="R159" s="2">
        <f>E159*VLOOKUP(popis!$B$28,Uvse,2,0)</f>
        <v>5.4375</v>
      </c>
      <c r="S159" s="2">
        <f>IF(F159=12,CO_ukony!$K$7,IF(F159=6,CO_ukony!$K$6,IF(F159=3,propocet!$K$20,F159*VLOOKUP($AA$13,Uvse,2,0))))</f>
        <v>5.9013888888888895</v>
      </c>
      <c r="T159" s="2">
        <f>IF(F159=12,CO_ukony!$K$5,IF(F159=6,CO_ukony!$K$4,IF(F159=3,propocet!$K$22,F159*VLOOKUP($AA$14,Uvse,2,0))))</f>
        <v>8.313194444444445</v>
      </c>
      <c r="U159" s="2">
        <f t="shared" si="18"/>
        <v>14.374999999999998</v>
      </c>
      <c r="V159" s="2">
        <f t="shared" si="19"/>
        <v>9.7125000000000004</v>
      </c>
      <c r="W159" s="2">
        <f t="shared" si="20"/>
        <v>23.774999999999999</v>
      </c>
      <c r="X159" s="2">
        <f t="shared" si="21"/>
        <v>20.849999999999998</v>
      </c>
      <c r="Y159" s="2">
        <f t="shared" si="22"/>
        <v>21.6</v>
      </c>
    </row>
    <row r="160" spans="2:25">
      <c r="B160" t="s">
        <v>307</v>
      </c>
      <c r="E160">
        <v>2</v>
      </c>
      <c r="F160">
        <v>12</v>
      </c>
      <c r="G160">
        <v>2</v>
      </c>
      <c r="H160">
        <v>1</v>
      </c>
      <c r="I160">
        <v>2</v>
      </c>
      <c r="J160">
        <v>1</v>
      </c>
      <c r="L160" s="52">
        <f t="shared" si="23"/>
        <v>244.78749999999999</v>
      </c>
      <c r="M160" s="52"/>
      <c r="N160">
        <f>IF(E160=2,E160*propocet!$K$17,propocet!$K$15+propocet!$K$17)</f>
        <v>6.5000000000000009</v>
      </c>
      <c r="O160" s="2">
        <f t="shared" si="16"/>
        <v>7.6875</v>
      </c>
      <c r="P160" s="2">
        <f t="shared" si="17"/>
        <v>25.574999999999999</v>
      </c>
      <c r="Q160" s="2">
        <f>E160*VLOOKUP(popis!$B$23,Uvse,2,0)</f>
        <v>22.349999999999998</v>
      </c>
      <c r="R160" s="2">
        <f>E160*VLOOKUP(popis!$B$28,Uvse,2,0)</f>
        <v>10.875</v>
      </c>
      <c r="S160" s="2">
        <f>IF(F160=12,CO_ukony!$K$7,IF(F160=6,CO_ukony!$K$6,IF(F160=3,propocet!$K$20,F160*VLOOKUP($AA$13,Uvse,2,0))))</f>
        <v>34.125</v>
      </c>
      <c r="T160" s="2">
        <f>IF(F160=12,CO_ukony!$K$5,IF(F160=6,CO_ukony!$K$4,IF(F160=3,propocet!$K$22,F160*VLOOKUP($AA$14,Uvse,2,0))))</f>
        <v>53.862500000000004</v>
      </c>
      <c r="U160" s="2">
        <f t="shared" si="18"/>
        <v>14.374999999999998</v>
      </c>
      <c r="V160" s="2">
        <f t="shared" si="19"/>
        <v>9.7125000000000004</v>
      </c>
      <c r="W160" s="2">
        <f t="shared" si="20"/>
        <v>23.774999999999999</v>
      </c>
      <c r="X160" s="2">
        <f t="shared" si="21"/>
        <v>20.849999999999998</v>
      </c>
      <c r="Y160" s="2">
        <f t="shared" si="22"/>
        <v>21.6</v>
      </c>
    </row>
    <row r="161" spans="2:25">
      <c r="B161" t="s">
        <v>308</v>
      </c>
      <c r="E161">
        <v>2</v>
      </c>
      <c r="F161">
        <v>8</v>
      </c>
      <c r="G161">
        <v>2</v>
      </c>
      <c r="H161">
        <v>1</v>
      </c>
      <c r="I161">
        <v>2</v>
      </c>
      <c r="J161">
        <v>1</v>
      </c>
      <c r="L161" s="52">
        <f t="shared" si="23"/>
        <v>213.65833333333333</v>
      </c>
      <c r="M161" s="52"/>
      <c r="N161">
        <f>IF(E161=2,E161*propocet!$K$17,propocet!$K$15+propocet!$K$17)</f>
        <v>6.5000000000000009</v>
      </c>
      <c r="O161" s="2">
        <f t="shared" si="16"/>
        <v>7.6875</v>
      </c>
      <c r="P161" s="2">
        <f t="shared" si="17"/>
        <v>25.574999999999999</v>
      </c>
      <c r="Q161" s="2">
        <f>E161*VLOOKUP(popis!$B$23,Uvse,2,0)</f>
        <v>22.349999999999998</v>
      </c>
      <c r="R161" s="2">
        <f>E161*VLOOKUP(popis!$B$28,Uvse,2,0)</f>
        <v>10.875</v>
      </c>
      <c r="S161" s="2">
        <f>IF(F161=12,CO_ukony!$K$7,IF(F161=6,CO_ukony!$K$6,IF(F161=3,propocet!$K$20,F161*VLOOKUP($AA$13,Uvse,2,0))))</f>
        <v>23.605555555555558</v>
      </c>
      <c r="T161" s="2">
        <f>IF(F161=12,CO_ukony!$K$5,IF(F161=6,CO_ukony!$K$4,IF(F161=3,propocet!$K$22,F161*VLOOKUP($AA$14,Uvse,2,0))))</f>
        <v>33.25277777777778</v>
      </c>
      <c r="U161" s="2">
        <f t="shared" si="18"/>
        <v>14.374999999999998</v>
      </c>
      <c r="V161" s="2">
        <f t="shared" si="19"/>
        <v>9.7125000000000004</v>
      </c>
      <c r="W161" s="2">
        <f t="shared" si="20"/>
        <v>23.774999999999999</v>
      </c>
      <c r="X161" s="2">
        <f t="shared" si="21"/>
        <v>20.849999999999998</v>
      </c>
      <c r="Y161" s="2">
        <f t="shared" si="22"/>
        <v>21.6</v>
      </c>
    </row>
    <row r="162" spans="2:25">
      <c r="B162" t="s">
        <v>309</v>
      </c>
      <c r="E162">
        <v>1</v>
      </c>
      <c r="F162">
        <v>4</v>
      </c>
      <c r="G162">
        <v>2</v>
      </c>
      <c r="H162">
        <v>1</v>
      </c>
      <c r="I162">
        <v>2</v>
      </c>
      <c r="J162">
        <v>1</v>
      </c>
      <c r="L162" s="52">
        <f t="shared" si="23"/>
        <v>168.61666666666667</v>
      </c>
      <c r="M162" s="52"/>
      <c r="N162">
        <f>IF(E162=2,E162*propocet!$K$17,propocet!$K$15+propocet!$K$17)</f>
        <v>13.575000000000001</v>
      </c>
      <c r="O162" s="2">
        <f t="shared" si="16"/>
        <v>7.6875</v>
      </c>
      <c r="P162" s="2">
        <f t="shared" si="17"/>
        <v>25.574999999999999</v>
      </c>
      <c r="Q162" s="2">
        <f>E162*VLOOKUP(popis!$B$23,Uvse,2,0)</f>
        <v>11.174999999999999</v>
      </c>
      <c r="R162" s="2">
        <f>E162*VLOOKUP(popis!$B$28,Uvse,2,0)</f>
        <v>5.4375</v>
      </c>
      <c r="S162" s="2">
        <f>IF(F162=12,CO_ukony!$K$7,IF(F162=6,CO_ukony!$K$6,IF(F162=3,propocet!$K$20,F162*VLOOKUP($AA$13,Uvse,2,0))))</f>
        <v>11.802777777777779</v>
      </c>
      <c r="T162" s="2">
        <f>IF(F162=12,CO_ukony!$K$5,IF(F162=6,CO_ukony!$K$4,IF(F162=3,propocet!$K$22,F162*VLOOKUP($AA$14,Uvse,2,0))))</f>
        <v>16.62638888888889</v>
      </c>
      <c r="U162" s="2">
        <f t="shared" si="18"/>
        <v>14.374999999999998</v>
      </c>
      <c r="V162" s="2">
        <f t="shared" si="19"/>
        <v>9.7125000000000004</v>
      </c>
      <c r="W162" s="2">
        <f t="shared" si="20"/>
        <v>23.774999999999999</v>
      </c>
      <c r="X162" s="2">
        <f t="shared" si="21"/>
        <v>20.849999999999998</v>
      </c>
      <c r="Y162" s="2">
        <f t="shared" si="22"/>
        <v>21.6</v>
      </c>
    </row>
    <row r="163" spans="2:25">
      <c r="B163" t="s">
        <v>310</v>
      </c>
      <c r="E163">
        <v>2</v>
      </c>
      <c r="F163">
        <v>8</v>
      </c>
      <c r="G163">
        <v>2</v>
      </c>
      <c r="H163">
        <v>1</v>
      </c>
      <c r="I163">
        <v>2</v>
      </c>
      <c r="J163">
        <v>1</v>
      </c>
      <c r="L163" s="52">
        <f t="shared" si="23"/>
        <v>213.65833333333333</v>
      </c>
      <c r="M163" s="52"/>
      <c r="N163">
        <f>IF(E163=2,E163*propocet!$K$17,propocet!$K$15+propocet!$K$17)</f>
        <v>6.5000000000000009</v>
      </c>
      <c r="O163" s="2">
        <f t="shared" si="16"/>
        <v>7.6875</v>
      </c>
      <c r="P163" s="2">
        <f t="shared" si="17"/>
        <v>25.574999999999999</v>
      </c>
      <c r="Q163" s="2">
        <f>E163*VLOOKUP(popis!$B$23,Uvse,2,0)</f>
        <v>22.349999999999998</v>
      </c>
      <c r="R163" s="2">
        <f>E163*VLOOKUP(popis!$B$28,Uvse,2,0)</f>
        <v>10.875</v>
      </c>
      <c r="S163" s="2">
        <f>IF(F163=12,CO_ukony!$K$7,IF(F163=6,CO_ukony!$K$6,IF(F163=3,propocet!$K$20,F163*VLOOKUP($AA$13,Uvse,2,0))))</f>
        <v>23.605555555555558</v>
      </c>
      <c r="T163" s="2">
        <f>IF(F163=12,CO_ukony!$K$5,IF(F163=6,CO_ukony!$K$4,IF(F163=3,propocet!$K$22,F163*VLOOKUP($AA$14,Uvse,2,0))))</f>
        <v>33.25277777777778</v>
      </c>
      <c r="U163" s="2">
        <f t="shared" si="18"/>
        <v>14.374999999999998</v>
      </c>
      <c r="V163" s="2">
        <f t="shared" si="19"/>
        <v>9.7125000000000004</v>
      </c>
      <c r="W163" s="2">
        <f t="shared" si="20"/>
        <v>23.774999999999999</v>
      </c>
      <c r="X163" s="2">
        <f t="shared" si="21"/>
        <v>20.849999999999998</v>
      </c>
      <c r="Y163" s="2">
        <f t="shared" si="22"/>
        <v>21.6</v>
      </c>
    </row>
    <row r="164" spans="2:25">
      <c r="B164" t="s">
        <v>311</v>
      </c>
      <c r="E164">
        <v>2</v>
      </c>
      <c r="F164">
        <v>12</v>
      </c>
      <c r="G164">
        <v>2</v>
      </c>
      <c r="H164">
        <v>1</v>
      </c>
      <c r="I164">
        <v>2</v>
      </c>
      <c r="J164">
        <v>1</v>
      </c>
      <c r="L164" s="52">
        <f t="shared" si="23"/>
        <v>244.78749999999999</v>
      </c>
      <c r="M164" s="52"/>
      <c r="N164">
        <f>IF(E164=2,E164*propocet!$K$17,propocet!$K$15+propocet!$K$17)</f>
        <v>6.5000000000000009</v>
      </c>
      <c r="O164" s="2">
        <f t="shared" si="16"/>
        <v>7.6875</v>
      </c>
      <c r="P164" s="2">
        <f t="shared" si="17"/>
        <v>25.574999999999999</v>
      </c>
      <c r="Q164" s="2">
        <f>E164*VLOOKUP(popis!$B$23,Uvse,2,0)</f>
        <v>22.349999999999998</v>
      </c>
      <c r="R164" s="2">
        <f>E164*VLOOKUP(popis!$B$28,Uvse,2,0)</f>
        <v>10.875</v>
      </c>
      <c r="S164" s="2">
        <f>IF(F164=12,CO_ukony!$K$7,IF(F164=6,CO_ukony!$K$6,IF(F164=3,propocet!$K$20,F164*VLOOKUP($AA$13,Uvse,2,0))))</f>
        <v>34.125</v>
      </c>
      <c r="T164" s="2">
        <f>IF(F164=12,CO_ukony!$K$5,IF(F164=6,CO_ukony!$K$4,IF(F164=3,propocet!$K$22,F164*VLOOKUP($AA$14,Uvse,2,0))))</f>
        <v>53.862500000000004</v>
      </c>
      <c r="U164" s="2">
        <f t="shared" si="18"/>
        <v>14.374999999999998</v>
      </c>
      <c r="V164" s="2">
        <f t="shared" si="19"/>
        <v>9.7125000000000004</v>
      </c>
      <c r="W164" s="2">
        <f t="shared" si="20"/>
        <v>23.774999999999999</v>
      </c>
      <c r="X164" s="2">
        <f t="shared" si="21"/>
        <v>20.849999999999998</v>
      </c>
      <c r="Y164" s="2">
        <f t="shared" si="22"/>
        <v>21.6</v>
      </c>
    </row>
    <row r="165" spans="2:25">
      <c r="B165" t="s">
        <v>312</v>
      </c>
      <c r="E165">
        <v>2</v>
      </c>
      <c r="F165">
        <v>8</v>
      </c>
      <c r="G165">
        <v>2</v>
      </c>
      <c r="H165">
        <v>1</v>
      </c>
      <c r="I165">
        <v>2</v>
      </c>
      <c r="J165">
        <v>1</v>
      </c>
      <c r="L165" s="52">
        <f t="shared" si="23"/>
        <v>213.65833333333333</v>
      </c>
      <c r="M165" s="52"/>
      <c r="N165">
        <f>IF(E165=2,E165*propocet!$K$17,propocet!$K$15+propocet!$K$17)</f>
        <v>6.5000000000000009</v>
      </c>
      <c r="O165" s="2">
        <f t="shared" si="16"/>
        <v>7.6875</v>
      </c>
      <c r="P165" s="2">
        <f t="shared" si="17"/>
        <v>25.574999999999999</v>
      </c>
      <c r="Q165" s="2">
        <f>E165*VLOOKUP(popis!$B$23,Uvse,2,0)</f>
        <v>22.349999999999998</v>
      </c>
      <c r="R165" s="2">
        <f>E165*VLOOKUP(popis!$B$28,Uvse,2,0)</f>
        <v>10.875</v>
      </c>
      <c r="S165" s="2">
        <f>IF(F165=12,CO_ukony!$K$7,IF(F165=6,CO_ukony!$K$6,IF(F165=3,propocet!$K$20,F165*VLOOKUP($AA$13,Uvse,2,0))))</f>
        <v>23.605555555555558</v>
      </c>
      <c r="T165" s="2">
        <f>IF(F165=12,CO_ukony!$K$5,IF(F165=6,CO_ukony!$K$4,IF(F165=3,propocet!$K$22,F165*VLOOKUP($AA$14,Uvse,2,0))))</f>
        <v>33.25277777777778</v>
      </c>
      <c r="U165" s="2">
        <f t="shared" si="18"/>
        <v>14.374999999999998</v>
      </c>
      <c r="V165" s="2">
        <f t="shared" si="19"/>
        <v>9.7125000000000004</v>
      </c>
      <c r="W165" s="2">
        <f t="shared" si="20"/>
        <v>23.774999999999999</v>
      </c>
      <c r="X165" s="2">
        <f t="shared" si="21"/>
        <v>20.849999999999998</v>
      </c>
      <c r="Y165" s="2">
        <f t="shared" si="22"/>
        <v>21.6</v>
      </c>
    </row>
    <row r="166" spans="2:25">
      <c r="B166" t="s">
        <v>313</v>
      </c>
      <c r="E166">
        <v>2</v>
      </c>
      <c r="F166">
        <v>8</v>
      </c>
      <c r="G166">
        <v>2</v>
      </c>
      <c r="H166">
        <v>1</v>
      </c>
      <c r="I166">
        <v>2</v>
      </c>
      <c r="J166">
        <v>1</v>
      </c>
      <c r="L166" s="52">
        <f t="shared" si="23"/>
        <v>213.65833333333333</v>
      </c>
      <c r="M166" s="52"/>
      <c r="N166">
        <f>IF(E166=2,E166*propocet!$K$17,propocet!$K$15+propocet!$K$17)</f>
        <v>6.5000000000000009</v>
      </c>
      <c r="O166" s="2">
        <f t="shared" si="16"/>
        <v>7.6875</v>
      </c>
      <c r="P166" s="2">
        <f t="shared" si="17"/>
        <v>25.574999999999999</v>
      </c>
      <c r="Q166" s="2">
        <f>E166*VLOOKUP(popis!$B$23,Uvse,2,0)</f>
        <v>22.349999999999998</v>
      </c>
      <c r="R166" s="2">
        <f>E166*VLOOKUP(popis!$B$28,Uvse,2,0)</f>
        <v>10.875</v>
      </c>
      <c r="S166" s="2">
        <f>IF(F166=12,CO_ukony!$K$7,IF(F166=6,CO_ukony!$K$6,IF(F166=3,propocet!$K$20,F166*VLOOKUP($AA$13,Uvse,2,0))))</f>
        <v>23.605555555555558</v>
      </c>
      <c r="T166" s="2">
        <f>IF(F166=12,CO_ukony!$K$5,IF(F166=6,CO_ukony!$K$4,IF(F166=3,propocet!$K$22,F166*VLOOKUP($AA$14,Uvse,2,0))))</f>
        <v>33.25277777777778</v>
      </c>
      <c r="U166" s="2">
        <f t="shared" si="18"/>
        <v>14.374999999999998</v>
      </c>
      <c r="V166" s="2">
        <f t="shared" si="19"/>
        <v>9.7125000000000004</v>
      </c>
      <c r="W166" s="2">
        <f t="shared" si="20"/>
        <v>23.774999999999999</v>
      </c>
      <c r="X166" s="2">
        <f t="shared" si="21"/>
        <v>20.849999999999998</v>
      </c>
      <c r="Y166" s="2">
        <f t="shared" si="22"/>
        <v>21.6</v>
      </c>
    </row>
    <row r="167" spans="2:25">
      <c r="B167" t="s">
        <v>314</v>
      </c>
      <c r="E167">
        <v>2</v>
      </c>
      <c r="F167">
        <v>2</v>
      </c>
      <c r="G167">
        <v>0</v>
      </c>
      <c r="H167">
        <v>0</v>
      </c>
      <c r="I167">
        <v>2</v>
      </c>
      <c r="J167">
        <v>1</v>
      </c>
      <c r="L167" s="52">
        <f t="shared" si="23"/>
        <v>123.15208333333334</v>
      </c>
      <c r="M167" s="52"/>
      <c r="N167">
        <f>IF(E167=2,E167*propocet!$K$17,propocet!$K$15+propocet!$K$17)</f>
        <v>6.5000000000000009</v>
      </c>
      <c r="O167" s="2">
        <f t="shared" si="16"/>
        <v>7.6875</v>
      </c>
      <c r="P167" s="2">
        <f t="shared" si="17"/>
        <v>25.574999999999999</v>
      </c>
      <c r="Q167" s="2">
        <f>E167*VLOOKUP(popis!$B$23,Uvse,2,0)</f>
        <v>22.349999999999998</v>
      </c>
      <c r="R167" s="2">
        <f>E167*VLOOKUP(popis!$B$28,Uvse,2,0)</f>
        <v>10.875</v>
      </c>
      <c r="S167" s="2">
        <f>IF(F167=12,CO_ukony!$K$7,IF(F167=6,CO_ukony!$K$6,IF(F167=3,propocet!$K$20,F167*VLOOKUP($AA$13,Uvse,2,0))))</f>
        <v>5.9013888888888895</v>
      </c>
      <c r="T167" s="2">
        <f>IF(F167=12,CO_ukony!$K$5,IF(F167=6,CO_ukony!$K$4,IF(F167=3,propocet!$K$22,F167*VLOOKUP($AA$14,Uvse,2,0))))</f>
        <v>8.313194444444445</v>
      </c>
      <c r="U167" s="2">
        <f t="shared" si="18"/>
        <v>0</v>
      </c>
      <c r="V167" s="2">
        <f t="shared" si="19"/>
        <v>0</v>
      </c>
      <c r="W167" s="2">
        <f t="shared" si="20"/>
        <v>0</v>
      </c>
      <c r="X167" s="2">
        <f t="shared" si="21"/>
        <v>20.849999999999998</v>
      </c>
      <c r="Y167" s="2">
        <f t="shared" si="22"/>
        <v>21.6</v>
      </c>
    </row>
    <row r="168" spans="2:25">
      <c r="B168" t="s">
        <v>315</v>
      </c>
      <c r="E168">
        <v>2</v>
      </c>
      <c r="F168">
        <v>12</v>
      </c>
      <c r="G168">
        <v>2</v>
      </c>
      <c r="H168">
        <v>0</v>
      </c>
      <c r="I168">
        <v>2</v>
      </c>
      <c r="J168">
        <v>1</v>
      </c>
      <c r="L168" s="52">
        <f t="shared" si="23"/>
        <v>221.01249999999999</v>
      </c>
      <c r="M168" s="52"/>
      <c r="N168">
        <f>IF(E168=2,E168*propocet!$K$17,propocet!$K$15+propocet!$K$17)</f>
        <v>6.5000000000000009</v>
      </c>
      <c r="O168" s="2">
        <f t="shared" si="16"/>
        <v>7.6875</v>
      </c>
      <c r="P168" s="2">
        <f t="shared" si="17"/>
        <v>25.574999999999999</v>
      </c>
      <c r="Q168" s="2">
        <f>E168*VLOOKUP(popis!$B$23,Uvse,2,0)</f>
        <v>22.349999999999998</v>
      </c>
      <c r="R168" s="2">
        <f>E168*VLOOKUP(popis!$B$28,Uvse,2,0)</f>
        <v>10.875</v>
      </c>
      <c r="S168" s="2">
        <f>IF(F168=12,CO_ukony!$K$7,IF(F168=6,CO_ukony!$K$6,IF(F168=3,propocet!$K$20,F168*VLOOKUP($AA$13,Uvse,2,0))))</f>
        <v>34.125</v>
      </c>
      <c r="T168" s="2">
        <f>IF(F168=12,CO_ukony!$K$5,IF(F168=6,CO_ukony!$K$4,IF(F168=3,propocet!$K$22,F168*VLOOKUP($AA$14,Uvse,2,0))))</f>
        <v>53.862500000000004</v>
      </c>
      <c r="U168" s="2">
        <f t="shared" si="18"/>
        <v>14.374999999999998</v>
      </c>
      <c r="V168" s="2">
        <f t="shared" si="19"/>
        <v>9.7125000000000004</v>
      </c>
      <c r="W168" s="2">
        <f t="shared" si="20"/>
        <v>0</v>
      </c>
      <c r="X168" s="2">
        <f t="shared" si="21"/>
        <v>20.849999999999998</v>
      </c>
      <c r="Y168" s="2">
        <f t="shared" si="22"/>
        <v>21.6</v>
      </c>
    </row>
    <row r="169" spans="2:25">
      <c r="B169" t="s">
        <v>316</v>
      </c>
      <c r="E169">
        <v>2</v>
      </c>
      <c r="F169">
        <v>12</v>
      </c>
      <c r="G169">
        <v>2</v>
      </c>
      <c r="H169">
        <v>0</v>
      </c>
      <c r="I169">
        <v>2</v>
      </c>
      <c r="J169">
        <v>1</v>
      </c>
      <c r="L169" s="52">
        <f t="shared" si="23"/>
        <v>221.01249999999999</v>
      </c>
      <c r="M169" s="52"/>
      <c r="N169">
        <f>IF(E169=2,E169*propocet!$K$17,propocet!$K$15+propocet!$K$17)</f>
        <v>6.5000000000000009</v>
      </c>
      <c r="O169" s="2">
        <f t="shared" si="16"/>
        <v>7.6875</v>
      </c>
      <c r="P169" s="2">
        <f t="shared" si="17"/>
        <v>25.574999999999999</v>
      </c>
      <c r="Q169" s="2">
        <f>E169*VLOOKUP(popis!$B$23,Uvse,2,0)</f>
        <v>22.349999999999998</v>
      </c>
      <c r="R169" s="2">
        <f>E169*VLOOKUP(popis!$B$28,Uvse,2,0)</f>
        <v>10.875</v>
      </c>
      <c r="S169" s="2">
        <f>IF(F169=12,CO_ukony!$K$7,IF(F169=6,CO_ukony!$K$6,IF(F169=3,propocet!$K$20,F169*VLOOKUP($AA$13,Uvse,2,0))))</f>
        <v>34.125</v>
      </c>
      <c r="T169" s="2">
        <f>IF(F169=12,CO_ukony!$K$5,IF(F169=6,CO_ukony!$K$4,IF(F169=3,propocet!$K$22,F169*VLOOKUP($AA$14,Uvse,2,0))))</f>
        <v>53.862500000000004</v>
      </c>
      <c r="U169" s="2">
        <f t="shared" si="18"/>
        <v>14.374999999999998</v>
      </c>
      <c r="V169" s="2">
        <f t="shared" si="19"/>
        <v>9.7125000000000004</v>
      </c>
      <c r="W169" s="2">
        <f t="shared" si="20"/>
        <v>0</v>
      </c>
      <c r="X169" s="2">
        <f t="shared" si="21"/>
        <v>20.849999999999998</v>
      </c>
      <c r="Y169" s="2">
        <f t="shared" si="22"/>
        <v>21.6</v>
      </c>
    </row>
    <row r="170" spans="2:25">
      <c r="B170" t="s">
        <v>317</v>
      </c>
      <c r="E170">
        <v>2</v>
      </c>
      <c r="F170">
        <v>12</v>
      </c>
      <c r="G170">
        <v>2</v>
      </c>
      <c r="H170">
        <v>0</v>
      </c>
      <c r="I170">
        <v>2</v>
      </c>
      <c r="J170">
        <v>1</v>
      </c>
      <c r="L170" s="52">
        <f t="shared" si="23"/>
        <v>221.01249999999999</v>
      </c>
      <c r="M170" s="52"/>
      <c r="N170">
        <f>IF(E170=2,E170*propocet!$K$17,propocet!$K$15+propocet!$K$17)</f>
        <v>6.5000000000000009</v>
      </c>
      <c r="O170" s="2">
        <f t="shared" si="16"/>
        <v>7.6875</v>
      </c>
      <c r="P170" s="2">
        <f t="shared" si="17"/>
        <v>25.574999999999999</v>
      </c>
      <c r="Q170" s="2">
        <f>E170*VLOOKUP(popis!$B$23,Uvse,2,0)</f>
        <v>22.349999999999998</v>
      </c>
      <c r="R170" s="2">
        <f>E170*VLOOKUP(popis!$B$28,Uvse,2,0)</f>
        <v>10.875</v>
      </c>
      <c r="S170" s="2">
        <f>IF(F170=12,CO_ukony!$K$7,IF(F170=6,CO_ukony!$K$6,IF(F170=3,propocet!$K$20,F170*VLOOKUP($AA$13,Uvse,2,0))))</f>
        <v>34.125</v>
      </c>
      <c r="T170" s="2">
        <f>IF(F170=12,CO_ukony!$K$5,IF(F170=6,CO_ukony!$K$4,IF(F170=3,propocet!$K$22,F170*VLOOKUP($AA$14,Uvse,2,0))))</f>
        <v>53.862500000000004</v>
      </c>
      <c r="U170" s="2">
        <f t="shared" si="18"/>
        <v>14.374999999999998</v>
      </c>
      <c r="V170" s="2">
        <f t="shared" si="19"/>
        <v>9.7125000000000004</v>
      </c>
      <c r="W170" s="2">
        <f t="shared" si="20"/>
        <v>0</v>
      </c>
      <c r="X170" s="2">
        <f t="shared" si="21"/>
        <v>20.849999999999998</v>
      </c>
      <c r="Y170" s="2">
        <f t="shared" si="22"/>
        <v>21.6</v>
      </c>
    </row>
    <row r="171" spans="2:25">
      <c r="B171" t="s">
        <v>318</v>
      </c>
      <c r="E171">
        <v>2</v>
      </c>
      <c r="F171">
        <v>6</v>
      </c>
      <c r="G171">
        <v>2</v>
      </c>
      <c r="H171">
        <v>0</v>
      </c>
      <c r="I171">
        <v>2</v>
      </c>
      <c r="J171">
        <v>1</v>
      </c>
      <c r="L171" s="52">
        <f t="shared" si="23"/>
        <v>171.81249999999997</v>
      </c>
      <c r="M171" s="52"/>
      <c r="N171">
        <f>IF(E171=2,E171*propocet!$K$17,propocet!$K$15+propocet!$K$17)</f>
        <v>6.5000000000000009</v>
      </c>
      <c r="O171" s="2">
        <f t="shared" si="16"/>
        <v>7.6875</v>
      </c>
      <c r="P171" s="2">
        <f t="shared" si="17"/>
        <v>25.574999999999999</v>
      </c>
      <c r="Q171" s="2">
        <f>E171*VLOOKUP(popis!$B$23,Uvse,2,0)</f>
        <v>22.349999999999998</v>
      </c>
      <c r="R171" s="2">
        <f>E171*VLOOKUP(popis!$B$28,Uvse,2,0)</f>
        <v>10.875</v>
      </c>
      <c r="S171" s="2">
        <f>IF(F171=12,CO_ukony!$K$7,IF(F171=6,CO_ukony!$K$6,IF(F171=3,propocet!$K$20,F171*VLOOKUP($AA$13,Uvse,2,0))))</f>
        <v>14.725</v>
      </c>
      <c r="T171" s="2">
        <f>IF(F171=12,CO_ukony!$K$5,IF(F171=6,CO_ukony!$K$4,IF(F171=3,propocet!$K$22,F171*VLOOKUP($AA$14,Uvse,2,0))))</f>
        <v>24.0625</v>
      </c>
      <c r="U171" s="2">
        <f t="shared" si="18"/>
        <v>14.374999999999998</v>
      </c>
      <c r="V171" s="2">
        <f t="shared" si="19"/>
        <v>9.7125000000000004</v>
      </c>
      <c r="W171" s="2">
        <f t="shared" si="20"/>
        <v>0</v>
      </c>
      <c r="X171" s="2">
        <f t="shared" si="21"/>
        <v>20.849999999999998</v>
      </c>
      <c r="Y171" s="2">
        <f t="shared" si="22"/>
        <v>21.6</v>
      </c>
    </row>
    <row r="172" spans="2:25">
      <c r="B172" t="s">
        <v>319</v>
      </c>
      <c r="E172">
        <v>2</v>
      </c>
      <c r="F172">
        <v>8</v>
      </c>
      <c r="G172">
        <v>2</v>
      </c>
      <c r="H172">
        <v>0</v>
      </c>
      <c r="I172">
        <v>2</v>
      </c>
      <c r="J172">
        <v>1</v>
      </c>
      <c r="L172" s="52">
        <f t="shared" si="23"/>
        <v>189.88333333333333</v>
      </c>
      <c r="M172" s="52"/>
      <c r="N172">
        <f>IF(E172=2,E172*propocet!$K$17,propocet!$K$15+propocet!$K$17)</f>
        <v>6.5000000000000009</v>
      </c>
      <c r="O172" s="2">
        <f t="shared" si="16"/>
        <v>7.6875</v>
      </c>
      <c r="P172" s="2">
        <f t="shared" si="17"/>
        <v>25.574999999999999</v>
      </c>
      <c r="Q172" s="2">
        <f>E172*VLOOKUP(popis!$B$23,Uvse,2,0)</f>
        <v>22.349999999999998</v>
      </c>
      <c r="R172" s="2">
        <f>E172*VLOOKUP(popis!$B$28,Uvse,2,0)</f>
        <v>10.875</v>
      </c>
      <c r="S172" s="2">
        <f>IF(F172=12,CO_ukony!$K$7,IF(F172=6,CO_ukony!$K$6,IF(F172=3,propocet!$K$20,F172*VLOOKUP($AA$13,Uvse,2,0))))</f>
        <v>23.605555555555558</v>
      </c>
      <c r="T172" s="2">
        <f>IF(F172=12,CO_ukony!$K$5,IF(F172=6,CO_ukony!$K$4,IF(F172=3,propocet!$K$22,F172*VLOOKUP($AA$14,Uvse,2,0))))</f>
        <v>33.25277777777778</v>
      </c>
      <c r="U172" s="2">
        <f t="shared" si="18"/>
        <v>14.374999999999998</v>
      </c>
      <c r="V172" s="2">
        <f t="shared" si="19"/>
        <v>9.7125000000000004</v>
      </c>
      <c r="W172" s="2">
        <f t="shared" si="20"/>
        <v>0</v>
      </c>
      <c r="X172" s="2">
        <f t="shared" si="21"/>
        <v>20.849999999999998</v>
      </c>
      <c r="Y172" s="2">
        <f t="shared" si="22"/>
        <v>21.6</v>
      </c>
    </row>
    <row r="173" spans="2:25">
      <c r="B173" t="s">
        <v>320</v>
      </c>
      <c r="E173">
        <v>2</v>
      </c>
      <c r="F173">
        <v>2</v>
      </c>
      <c r="G173">
        <v>2</v>
      </c>
      <c r="H173">
        <v>0</v>
      </c>
      <c r="I173">
        <v>2</v>
      </c>
      <c r="J173">
        <v>1</v>
      </c>
      <c r="L173" s="52">
        <f t="shared" si="23"/>
        <v>147.23958333333334</v>
      </c>
      <c r="M173" s="52"/>
      <c r="N173">
        <f>IF(E173=2,E173*propocet!$K$17,propocet!$K$15+propocet!$K$17)</f>
        <v>6.5000000000000009</v>
      </c>
      <c r="O173" s="2">
        <f t="shared" si="16"/>
        <v>7.6875</v>
      </c>
      <c r="P173" s="2">
        <f t="shared" si="17"/>
        <v>25.574999999999999</v>
      </c>
      <c r="Q173" s="2">
        <f>E173*VLOOKUP(popis!$B$23,Uvse,2,0)</f>
        <v>22.349999999999998</v>
      </c>
      <c r="R173" s="2">
        <f>E173*VLOOKUP(popis!$B$28,Uvse,2,0)</f>
        <v>10.875</v>
      </c>
      <c r="S173" s="2">
        <f>IF(F173=12,CO_ukony!$K$7,IF(F173=6,CO_ukony!$K$6,IF(F173=3,propocet!$K$20,F173*VLOOKUP($AA$13,Uvse,2,0))))</f>
        <v>5.9013888888888895</v>
      </c>
      <c r="T173" s="2">
        <f>IF(F173=12,CO_ukony!$K$5,IF(F173=6,CO_ukony!$K$4,IF(F173=3,propocet!$K$22,F173*VLOOKUP($AA$14,Uvse,2,0))))</f>
        <v>8.313194444444445</v>
      </c>
      <c r="U173" s="2">
        <f t="shared" si="18"/>
        <v>14.374999999999998</v>
      </c>
      <c r="V173" s="2">
        <f t="shared" si="19"/>
        <v>9.7125000000000004</v>
      </c>
      <c r="W173" s="2">
        <f t="shared" si="20"/>
        <v>0</v>
      </c>
      <c r="X173" s="2">
        <f t="shared" si="21"/>
        <v>20.849999999999998</v>
      </c>
      <c r="Y173" s="2">
        <f t="shared" si="22"/>
        <v>21.6</v>
      </c>
    </row>
    <row r="174" spans="2:25">
      <c r="B174" t="s">
        <v>321</v>
      </c>
      <c r="E174">
        <v>2</v>
      </c>
      <c r="F174">
        <v>6</v>
      </c>
      <c r="G174">
        <v>2</v>
      </c>
      <c r="H174">
        <v>0</v>
      </c>
      <c r="I174">
        <v>2</v>
      </c>
      <c r="J174">
        <v>1</v>
      </c>
      <c r="L174" s="52">
        <f t="shared" si="23"/>
        <v>171.81249999999997</v>
      </c>
      <c r="M174" s="52"/>
      <c r="N174">
        <f>IF(E174=2,E174*propocet!$K$17,propocet!$K$15+propocet!$K$17)</f>
        <v>6.5000000000000009</v>
      </c>
      <c r="O174" s="2">
        <f t="shared" si="16"/>
        <v>7.6875</v>
      </c>
      <c r="P174" s="2">
        <f t="shared" si="17"/>
        <v>25.574999999999999</v>
      </c>
      <c r="Q174" s="2">
        <f>E174*VLOOKUP(popis!$B$23,Uvse,2,0)</f>
        <v>22.349999999999998</v>
      </c>
      <c r="R174" s="2">
        <f>E174*VLOOKUP(popis!$B$28,Uvse,2,0)</f>
        <v>10.875</v>
      </c>
      <c r="S174" s="2">
        <f>IF(F174=12,CO_ukony!$K$7,IF(F174=6,CO_ukony!$K$6,IF(F174=3,propocet!$K$20,F174*VLOOKUP($AA$13,Uvse,2,0))))</f>
        <v>14.725</v>
      </c>
      <c r="T174" s="2">
        <f>IF(F174=12,CO_ukony!$K$5,IF(F174=6,CO_ukony!$K$4,IF(F174=3,propocet!$K$22,F174*VLOOKUP($AA$14,Uvse,2,0))))</f>
        <v>24.0625</v>
      </c>
      <c r="U174" s="2">
        <f t="shared" si="18"/>
        <v>14.374999999999998</v>
      </c>
      <c r="V174" s="2">
        <f t="shared" si="19"/>
        <v>9.7125000000000004</v>
      </c>
      <c r="W174" s="2">
        <f t="shared" si="20"/>
        <v>0</v>
      </c>
      <c r="X174" s="2">
        <f t="shared" si="21"/>
        <v>20.849999999999998</v>
      </c>
      <c r="Y174" s="2">
        <f t="shared" si="22"/>
        <v>21.6</v>
      </c>
    </row>
    <row r="175" spans="2:25">
      <c r="B175" t="s">
        <v>322</v>
      </c>
      <c r="E175">
        <v>2</v>
      </c>
      <c r="F175">
        <v>12</v>
      </c>
      <c r="G175">
        <v>2</v>
      </c>
      <c r="H175">
        <v>0</v>
      </c>
      <c r="I175">
        <v>2</v>
      </c>
      <c r="J175">
        <v>1</v>
      </c>
      <c r="L175" s="52">
        <f t="shared" si="23"/>
        <v>221.01249999999999</v>
      </c>
      <c r="M175" s="52"/>
      <c r="N175">
        <f>IF(E175=2,E175*propocet!$K$17,propocet!$K$15+propocet!$K$17)</f>
        <v>6.5000000000000009</v>
      </c>
      <c r="O175" s="2">
        <f t="shared" si="16"/>
        <v>7.6875</v>
      </c>
      <c r="P175" s="2">
        <f t="shared" si="17"/>
        <v>25.574999999999999</v>
      </c>
      <c r="Q175" s="2">
        <f>E175*VLOOKUP(popis!$B$23,Uvse,2,0)</f>
        <v>22.349999999999998</v>
      </c>
      <c r="R175" s="2">
        <f>E175*VLOOKUP(popis!$B$28,Uvse,2,0)</f>
        <v>10.875</v>
      </c>
      <c r="S175" s="2">
        <f>IF(F175=12,CO_ukony!$K$7,IF(F175=6,CO_ukony!$K$6,IF(F175=3,propocet!$K$20,F175*VLOOKUP($AA$13,Uvse,2,0))))</f>
        <v>34.125</v>
      </c>
      <c r="T175" s="2">
        <f>IF(F175=12,CO_ukony!$K$5,IF(F175=6,CO_ukony!$K$4,IF(F175=3,propocet!$K$22,F175*VLOOKUP($AA$14,Uvse,2,0))))</f>
        <v>53.862500000000004</v>
      </c>
      <c r="U175" s="2">
        <f t="shared" si="18"/>
        <v>14.374999999999998</v>
      </c>
      <c r="V175" s="2">
        <f t="shared" si="19"/>
        <v>9.7125000000000004</v>
      </c>
      <c r="W175" s="2">
        <f t="shared" si="20"/>
        <v>0</v>
      </c>
      <c r="X175" s="2">
        <f t="shared" si="21"/>
        <v>20.849999999999998</v>
      </c>
      <c r="Y175" s="2">
        <f t="shared" si="22"/>
        <v>21.6</v>
      </c>
    </row>
    <row r="176" spans="2:25">
      <c r="B176" t="s">
        <v>323</v>
      </c>
      <c r="E176">
        <v>2</v>
      </c>
      <c r="F176">
        <v>12</v>
      </c>
      <c r="G176">
        <v>2</v>
      </c>
      <c r="H176">
        <v>0</v>
      </c>
      <c r="I176">
        <v>2</v>
      </c>
      <c r="J176">
        <v>1</v>
      </c>
      <c r="L176" s="52">
        <f t="shared" si="23"/>
        <v>221.01249999999999</v>
      </c>
      <c r="M176" s="52"/>
      <c r="N176">
        <f>IF(E176=2,E176*propocet!$K$17,propocet!$K$15+propocet!$K$17)</f>
        <v>6.5000000000000009</v>
      </c>
      <c r="O176" s="2">
        <f t="shared" si="16"/>
        <v>7.6875</v>
      </c>
      <c r="P176" s="2">
        <f t="shared" si="17"/>
        <v>25.574999999999999</v>
      </c>
      <c r="Q176" s="2">
        <f>E176*VLOOKUP(popis!$B$23,Uvse,2,0)</f>
        <v>22.349999999999998</v>
      </c>
      <c r="R176" s="2">
        <f>E176*VLOOKUP(popis!$B$28,Uvse,2,0)</f>
        <v>10.875</v>
      </c>
      <c r="S176" s="2">
        <f>IF(F176=12,CO_ukony!$K$7,IF(F176=6,CO_ukony!$K$6,IF(F176=3,propocet!$K$20,F176*VLOOKUP($AA$13,Uvse,2,0))))</f>
        <v>34.125</v>
      </c>
      <c r="T176" s="2">
        <f>IF(F176=12,CO_ukony!$K$5,IF(F176=6,CO_ukony!$K$4,IF(F176=3,propocet!$K$22,F176*VLOOKUP($AA$14,Uvse,2,0))))</f>
        <v>53.862500000000004</v>
      </c>
      <c r="U176" s="2">
        <f t="shared" si="18"/>
        <v>14.374999999999998</v>
      </c>
      <c r="V176" s="2">
        <f t="shared" si="19"/>
        <v>9.7125000000000004</v>
      </c>
      <c r="W176" s="2">
        <f t="shared" si="20"/>
        <v>0</v>
      </c>
      <c r="X176" s="2">
        <f t="shared" si="21"/>
        <v>20.849999999999998</v>
      </c>
      <c r="Y176" s="2">
        <f t="shared" si="22"/>
        <v>21.6</v>
      </c>
    </row>
    <row r="177" spans="2:25">
      <c r="B177" t="s">
        <v>324</v>
      </c>
      <c r="E177">
        <v>2</v>
      </c>
      <c r="F177">
        <v>12</v>
      </c>
      <c r="G177">
        <v>2</v>
      </c>
      <c r="H177">
        <v>0</v>
      </c>
      <c r="I177">
        <v>2</v>
      </c>
      <c r="J177">
        <v>1</v>
      </c>
      <c r="L177" s="52">
        <f t="shared" si="23"/>
        <v>221.01249999999999</v>
      </c>
      <c r="M177" s="52"/>
      <c r="N177">
        <f>IF(E177=2,E177*propocet!$K$17,propocet!$K$15+propocet!$K$17)</f>
        <v>6.5000000000000009</v>
      </c>
      <c r="O177" s="2">
        <f t="shared" si="16"/>
        <v>7.6875</v>
      </c>
      <c r="P177" s="2">
        <f t="shared" si="17"/>
        <v>25.574999999999999</v>
      </c>
      <c r="Q177" s="2">
        <f>E177*VLOOKUP(popis!$B$23,Uvse,2,0)</f>
        <v>22.349999999999998</v>
      </c>
      <c r="R177" s="2">
        <f>E177*VLOOKUP(popis!$B$28,Uvse,2,0)</f>
        <v>10.875</v>
      </c>
      <c r="S177" s="2">
        <f>IF(F177=12,CO_ukony!$K$7,IF(F177=6,CO_ukony!$K$6,IF(F177=3,propocet!$K$20,F177*VLOOKUP($AA$13,Uvse,2,0))))</f>
        <v>34.125</v>
      </c>
      <c r="T177" s="2">
        <f>IF(F177=12,CO_ukony!$K$5,IF(F177=6,CO_ukony!$K$4,IF(F177=3,propocet!$K$22,F177*VLOOKUP($AA$14,Uvse,2,0))))</f>
        <v>53.862500000000004</v>
      </c>
      <c r="U177" s="2">
        <f t="shared" si="18"/>
        <v>14.374999999999998</v>
      </c>
      <c r="V177" s="2">
        <f t="shared" si="19"/>
        <v>9.7125000000000004</v>
      </c>
      <c r="W177" s="2">
        <f t="shared" si="20"/>
        <v>0</v>
      </c>
      <c r="X177" s="2">
        <f t="shared" si="21"/>
        <v>20.849999999999998</v>
      </c>
      <c r="Y177" s="2">
        <f t="shared" si="22"/>
        <v>21.6</v>
      </c>
    </row>
    <row r="178" spans="2:25">
      <c r="B178" t="s">
        <v>325</v>
      </c>
      <c r="E178">
        <v>2</v>
      </c>
      <c r="F178">
        <v>6</v>
      </c>
      <c r="G178">
        <v>2</v>
      </c>
      <c r="H178">
        <v>0</v>
      </c>
      <c r="I178">
        <v>2</v>
      </c>
      <c r="J178">
        <v>1</v>
      </c>
      <c r="L178" s="52">
        <f t="shared" si="23"/>
        <v>171.81249999999997</v>
      </c>
      <c r="M178" s="52"/>
      <c r="N178">
        <f>IF(E178=2,E178*propocet!$K$17,propocet!$K$15+propocet!$K$17)</f>
        <v>6.5000000000000009</v>
      </c>
      <c r="O178" s="2">
        <f t="shared" si="16"/>
        <v>7.6875</v>
      </c>
      <c r="P178" s="2">
        <f t="shared" si="17"/>
        <v>25.574999999999999</v>
      </c>
      <c r="Q178" s="2">
        <f>E178*VLOOKUP(popis!$B$23,Uvse,2,0)</f>
        <v>22.349999999999998</v>
      </c>
      <c r="R178" s="2">
        <f>E178*VLOOKUP(popis!$B$28,Uvse,2,0)</f>
        <v>10.875</v>
      </c>
      <c r="S178" s="2">
        <f>IF(F178=12,CO_ukony!$K$7,IF(F178=6,CO_ukony!$K$6,IF(F178=3,propocet!$K$20,F178*VLOOKUP($AA$13,Uvse,2,0))))</f>
        <v>14.725</v>
      </c>
      <c r="T178" s="2">
        <f>IF(F178=12,CO_ukony!$K$5,IF(F178=6,CO_ukony!$K$4,IF(F178=3,propocet!$K$22,F178*VLOOKUP($AA$14,Uvse,2,0))))</f>
        <v>24.0625</v>
      </c>
      <c r="U178" s="2">
        <f t="shared" si="18"/>
        <v>14.374999999999998</v>
      </c>
      <c r="V178" s="2">
        <f t="shared" si="19"/>
        <v>9.7125000000000004</v>
      </c>
      <c r="W178" s="2">
        <f t="shared" si="20"/>
        <v>0</v>
      </c>
      <c r="X178" s="2">
        <f t="shared" si="21"/>
        <v>20.849999999999998</v>
      </c>
      <c r="Y178" s="2">
        <f t="shared" si="22"/>
        <v>21.6</v>
      </c>
    </row>
    <row r="179" spans="2:25">
      <c r="B179" t="s">
        <v>326</v>
      </c>
      <c r="E179">
        <v>2</v>
      </c>
      <c r="F179">
        <v>6</v>
      </c>
      <c r="G179">
        <v>2</v>
      </c>
      <c r="H179">
        <v>0</v>
      </c>
      <c r="I179">
        <v>2</v>
      </c>
      <c r="J179">
        <v>1</v>
      </c>
      <c r="L179" s="52">
        <f t="shared" si="23"/>
        <v>171.81249999999997</v>
      </c>
      <c r="M179" s="52"/>
      <c r="N179">
        <f>IF(E179=2,E179*propocet!$K$17,propocet!$K$15+propocet!$K$17)</f>
        <v>6.5000000000000009</v>
      </c>
      <c r="O179" s="2">
        <f t="shared" si="16"/>
        <v>7.6875</v>
      </c>
      <c r="P179" s="2">
        <f t="shared" si="17"/>
        <v>25.574999999999999</v>
      </c>
      <c r="Q179" s="2">
        <f>E179*VLOOKUP(popis!$B$23,Uvse,2,0)</f>
        <v>22.349999999999998</v>
      </c>
      <c r="R179" s="2">
        <f>E179*VLOOKUP(popis!$B$28,Uvse,2,0)</f>
        <v>10.875</v>
      </c>
      <c r="S179" s="2">
        <f>IF(F179=12,CO_ukony!$K$7,IF(F179=6,CO_ukony!$K$6,IF(F179=3,propocet!$K$20,F179*VLOOKUP($AA$13,Uvse,2,0))))</f>
        <v>14.725</v>
      </c>
      <c r="T179" s="2">
        <f>IF(F179=12,CO_ukony!$K$5,IF(F179=6,CO_ukony!$K$4,IF(F179=3,propocet!$K$22,F179*VLOOKUP($AA$14,Uvse,2,0))))</f>
        <v>24.0625</v>
      </c>
      <c r="U179" s="2">
        <f t="shared" si="18"/>
        <v>14.374999999999998</v>
      </c>
      <c r="V179" s="2">
        <f t="shared" si="19"/>
        <v>9.7125000000000004</v>
      </c>
      <c r="W179" s="2">
        <f t="shared" si="20"/>
        <v>0</v>
      </c>
      <c r="X179" s="2">
        <f t="shared" si="21"/>
        <v>20.849999999999998</v>
      </c>
      <c r="Y179" s="2">
        <f t="shared" si="22"/>
        <v>21.6</v>
      </c>
    </row>
    <row r="180" spans="2:25">
      <c r="B180" t="s">
        <v>327</v>
      </c>
      <c r="E180">
        <v>1</v>
      </c>
      <c r="F180">
        <v>4</v>
      </c>
      <c r="G180">
        <v>2</v>
      </c>
      <c r="H180">
        <v>0</v>
      </c>
      <c r="I180">
        <v>2</v>
      </c>
      <c r="J180">
        <v>1</v>
      </c>
      <c r="L180" s="52">
        <f t="shared" si="23"/>
        <v>144.84166666666667</v>
      </c>
      <c r="M180" s="52"/>
      <c r="N180">
        <f>IF(E180=2,E180*propocet!$K$17,propocet!$K$15+propocet!$K$17)</f>
        <v>13.575000000000001</v>
      </c>
      <c r="O180" s="2">
        <f t="shared" si="16"/>
        <v>7.6875</v>
      </c>
      <c r="P180" s="2">
        <f t="shared" si="17"/>
        <v>25.574999999999999</v>
      </c>
      <c r="Q180" s="2">
        <f>E180*VLOOKUP(popis!$B$23,Uvse,2,0)</f>
        <v>11.174999999999999</v>
      </c>
      <c r="R180" s="2">
        <f>E180*VLOOKUP(popis!$B$28,Uvse,2,0)</f>
        <v>5.4375</v>
      </c>
      <c r="S180" s="2">
        <f>IF(F180=12,CO_ukony!$K$7,IF(F180=6,CO_ukony!$K$6,IF(F180=3,propocet!$K$20,F180*VLOOKUP($AA$13,Uvse,2,0))))</f>
        <v>11.802777777777779</v>
      </c>
      <c r="T180" s="2">
        <f>IF(F180=12,CO_ukony!$K$5,IF(F180=6,CO_ukony!$K$4,IF(F180=3,propocet!$K$22,F180*VLOOKUP($AA$14,Uvse,2,0))))</f>
        <v>16.62638888888889</v>
      </c>
      <c r="U180" s="2">
        <f t="shared" si="18"/>
        <v>14.374999999999998</v>
      </c>
      <c r="V180" s="2">
        <f t="shared" si="19"/>
        <v>9.7125000000000004</v>
      </c>
      <c r="W180" s="2">
        <f t="shared" si="20"/>
        <v>0</v>
      </c>
      <c r="X180" s="2">
        <f t="shared" si="21"/>
        <v>20.849999999999998</v>
      </c>
      <c r="Y180" s="2">
        <f t="shared" si="22"/>
        <v>21.6</v>
      </c>
    </row>
    <row r="181" spans="2:25">
      <c r="B181" t="s">
        <v>328</v>
      </c>
      <c r="E181">
        <v>2</v>
      </c>
      <c r="F181">
        <v>6</v>
      </c>
      <c r="G181">
        <v>2</v>
      </c>
      <c r="H181">
        <v>0</v>
      </c>
      <c r="I181">
        <v>2</v>
      </c>
      <c r="J181">
        <v>1</v>
      </c>
      <c r="L181" s="52">
        <f t="shared" si="23"/>
        <v>171.81249999999997</v>
      </c>
      <c r="M181" s="52"/>
      <c r="N181">
        <f>IF(E181=2,E181*propocet!$K$17,propocet!$K$15+propocet!$K$17)</f>
        <v>6.5000000000000009</v>
      </c>
      <c r="O181" s="2">
        <f t="shared" si="16"/>
        <v>7.6875</v>
      </c>
      <c r="P181" s="2">
        <f t="shared" si="17"/>
        <v>25.574999999999999</v>
      </c>
      <c r="Q181" s="2">
        <f>E181*VLOOKUP(popis!$B$23,Uvse,2,0)</f>
        <v>22.349999999999998</v>
      </c>
      <c r="R181" s="2">
        <f>E181*VLOOKUP(popis!$B$28,Uvse,2,0)</f>
        <v>10.875</v>
      </c>
      <c r="S181" s="2">
        <f>IF(F181=12,CO_ukony!$K$7,IF(F181=6,CO_ukony!$K$6,IF(F181=3,propocet!$K$20,F181*VLOOKUP($AA$13,Uvse,2,0))))</f>
        <v>14.725</v>
      </c>
      <c r="T181" s="2">
        <f>IF(F181=12,CO_ukony!$K$5,IF(F181=6,CO_ukony!$K$4,IF(F181=3,propocet!$K$22,F181*VLOOKUP($AA$14,Uvse,2,0))))</f>
        <v>24.0625</v>
      </c>
      <c r="U181" s="2">
        <f t="shared" si="18"/>
        <v>14.374999999999998</v>
      </c>
      <c r="V181" s="2">
        <f t="shared" si="19"/>
        <v>9.7125000000000004</v>
      </c>
      <c r="W181" s="2">
        <f t="shared" si="20"/>
        <v>0</v>
      </c>
      <c r="X181" s="2">
        <f t="shared" si="21"/>
        <v>20.849999999999998</v>
      </c>
      <c r="Y181" s="2">
        <f t="shared" si="22"/>
        <v>21.6</v>
      </c>
    </row>
    <row r="182" spans="2:25">
      <c r="B182" t="s">
        <v>329</v>
      </c>
      <c r="E182">
        <v>2</v>
      </c>
      <c r="F182">
        <v>6</v>
      </c>
      <c r="G182">
        <v>2</v>
      </c>
      <c r="H182">
        <v>0</v>
      </c>
      <c r="I182">
        <v>2</v>
      </c>
      <c r="J182">
        <v>1</v>
      </c>
      <c r="L182" s="52">
        <f t="shared" si="23"/>
        <v>171.81249999999997</v>
      </c>
      <c r="M182" s="52"/>
      <c r="N182">
        <f>IF(E182=2,E182*propocet!$K$17,propocet!$K$15+propocet!$K$17)</f>
        <v>6.5000000000000009</v>
      </c>
      <c r="O182" s="2">
        <f t="shared" si="16"/>
        <v>7.6875</v>
      </c>
      <c r="P182" s="2">
        <f t="shared" si="17"/>
        <v>25.574999999999999</v>
      </c>
      <c r="Q182" s="2">
        <f>E182*VLOOKUP(popis!$B$23,Uvse,2,0)</f>
        <v>22.349999999999998</v>
      </c>
      <c r="R182" s="2">
        <f>E182*VLOOKUP(popis!$B$28,Uvse,2,0)</f>
        <v>10.875</v>
      </c>
      <c r="S182" s="2">
        <f>IF(F182=12,CO_ukony!$K$7,IF(F182=6,CO_ukony!$K$6,IF(F182=3,propocet!$K$20,F182*VLOOKUP($AA$13,Uvse,2,0))))</f>
        <v>14.725</v>
      </c>
      <c r="T182" s="2">
        <f>IF(F182=12,CO_ukony!$K$5,IF(F182=6,CO_ukony!$K$4,IF(F182=3,propocet!$K$22,F182*VLOOKUP($AA$14,Uvse,2,0))))</f>
        <v>24.0625</v>
      </c>
      <c r="U182" s="2">
        <f t="shared" si="18"/>
        <v>14.374999999999998</v>
      </c>
      <c r="V182" s="2">
        <f t="shared" si="19"/>
        <v>9.7125000000000004</v>
      </c>
      <c r="W182" s="2">
        <f t="shared" si="20"/>
        <v>0</v>
      </c>
      <c r="X182" s="2">
        <f t="shared" si="21"/>
        <v>20.849999999999998</v>
      </c>
      <c r="Y182" s="2">
        <f t="shared" si="22"/>
        <v>21.6</v>
      </c>
    </row>
    <row r="183" spans="2:25">
      <c r="B183" t="s">
        <v>330</v>
      </c>
      <c r="E183">
        <v>2</v>
      </c>
      <c r="F183">
        <v>12</v>
      </c>
      <c r="G183">
        <v>2</v>
      </c>
      <c r="H183">
        <v>0</v>
      </c>
      <c r="I183">
        <v>2</v>
      </c>
      <c r="J183">
        <v>1</v>
      </c>
      <c r="L183" s="52">
        <f t="shared" si="23"/>
        <v>221.01249999999999</v>
      </c>
      <c r="M183" s="52"/>
      <c r="N183">
        <f>IF(E183=2,E183*propocet!$K$17,propocet!$K$15+propocet!$K$17)</f>
        <v>6.5000000000000009</v>
      </c>
      <c r="O183" s="2">
        <f t="shared" si="16"/>
        <v>7.6875</v>
      </c>
      <c r="P183" s="2">
        <f t="shared" si="17"/>
        <v>25.574999999999999</v>
      </c>
      <c r="Q183" s="2">
        <f>E183*VLOOKUP(popis!$B$23,Uvse,2,0)</f>
        <v>22.349999999999998</v>
      </c>
      <c r="R183" s="2">
        <f>E183*VLOOKUP(popis!$B$28,Uvse,2,0)</f>
        <v>10.875</v>
      </c>
      <c r="S183" s="2">
        <f>IF(F183=12,CO_ukony!$K$7,IF(F183=6,CO_ukony!$K$6,IF(F183=3,propocet!$K$20,F183*VLOOKUP($AA$13,Uvse,2,0))))</f>
        <v>34.125</v>
      </c>
      <c r="T183" s="2">
        <f>IF(F183=12,CO_ukony!$K$5,IF(F183=6,CO_ukony!$K$4,IF(F183=3,propocet!$K$22,F183*VLOOKUP($AA$14,Uvse,2,0))))</f>
        <v>53.862500000000004</v>
      </c>
      <c r="U183" s="2">
        <f t="shared" si="18"/>
        <v>14.374999999999998</v>
      </c>
      <c r="V183" s="2">
        <f t="shared" si="19"/>
        <v>9.7125000000000004</v>
      </c>
      <c r="W183" s="2">
        <f t="shared" si="20"/>
        <v>0</v>
      </c>
      <c r="X183" s="2">
        <f t="shared" si="21"/>
        <v>20.849999999999998</v>
      </c>
      <c r="Y183" s="2">
        <f t="shared" si="22"/>
        <v>21.6</v>
      </c>
    </row>
    <row r="184" spans="2:25">
      <c r="B184" t="s">
        <v>331</v>
      </c>
      <c r="E184">
        <v>2</v>
      </c>
      <c r="F184">
        <v>12</v>
      </c>
      <c r="G184">
        <v>2</v>
      </c>
      <c r="H184">
        <v>0</v>
      </c>
      <c r="I184">
        <v>2</v>
      </c>
      <c r="J184">
        <v>1</v>
      </c>
      <c r="L184" s="52">
        <f t="shared" si="23"/>
        <v>221.01249999999999</v>
      </c>
      <c r="M184" s="52"/>
      <c r="N184">
        <f>IF(E184=2,E184*propocet!$K$17,propocet!$K$15+propocet!$K$17)</f>
        <v>6.5000000000000009</v>
      </c>
      <c r="O184" s="2">
        <f t="shared" si="16"/>
        <v>7.6875</v>
      </c>
      <c r="P184" s="2">
        <f t="shared" si="17"/>
        <v>25.574999999999999</v>
      </c>
      <c r="Q184" s="2">
        <f>E184*VLOOKUP(popis!$B$23,Uvse,2,0)</f>
        <v>22.349999999999998</v>
      </c>
      <c r="R184" s="2">
        <f>E184*VLOOKUP(popis!$B$28,Uvse,2,0)</f>
        <v>10.875</v>
      </c>
      <c r="S184" s="2">
        <f>IF(F184=12,CO_ukony!$K$7,IF(F184=6,CO_ukony!$K$6,IF(F184=3,propocet!$K$20,F184*VLOOKUP($AA$13,Uvse,2,0))))</f>
        <v>34.125</v>
      </c>
      <c r="T184" s="2">
        <f>IF(F184=12,CO_ukony!$K$5,IF(F184=6,CO_ukony!$K$4,IF(F184=3,propocet!$K$22,F184*VLOOKUP($AA$14,Uvse,2,0))))</f>
        <v>53.862500000000004</v>
      </c>
      <c r="U184" s="2">
        <f t="shared" si="18"/>
        <v>14.374999999999998</v>
      </c>
      <c r="V184" s="2">
        <f t="shared" si="19"/>
        <v>9.7125000000000004</v>
      </c>
      <c r="W184" s="2">
        <f t="shared" si="20"/>
        <v>0</v>
      </c>
      <c r="X184" s="2">
        <f t="shared" si="21"/>
        <v>20.849999999999998</v>
      </c>
      <c r="Y184" s="2">
        <f t="shared" si="22"/>
        <v>21.6</v>
      </c>
    </row>
    <row r="185" spans="2:25">
      <c r="B185" t="s">
        <v>332</v>
      </c>
      <c r="E185">
        <v>2</v>
      </c>
      <c r="F185">
        <v>9</v>
      </c>
      <c r="G185">
        <v>2</v>
      </c>
      <c r="H185">
        <v>0</v>
      </c>
      <c r="I185">
        <v>2</v>
      </c>
      <c r="J185">
        <v>1</v>
      </c>
      <c r="L185" s="52">
        <f t="shared" si="23"/>
        <v>196.99062499999999</v>
      </c>
      <c r="M185" s="52"/>
      <c r="N185">
        <f>IF(E185=2,E185*propocet!$K$17,propocet!$K$15+propocet!$K$17)</f>
        <v>6.5000000000000009</v>
      </c>
      <c r="O185" s="2">
        <f t="shared" si="16"/>
        <v>7.6875</v>
      </c>
      <c r="P185" s="2">
        <f t="shared" si="17"/>
        <v>25.574999999999999</v>
      </c>
      <c r="Q185" s="2">
        <f>E185*VLOOKUP(popis!$B$23,Uvse,2,0)</f>
        <v>22.349999999999998</v>
      </c>
      <c r="R185" s="2">
        <f>E185*VLOOKUP(popis!$B$28,Uvse,2,0)</f>
        <v>10.875</v>
      </c>
      <c r="S185" s="2">
        <f>IF(F185=12,CO_ukony!$K$7,IF(F185=6,CO_ukony!$K$6,IF(F185=3,propocet!$K$20,F185*VLOOKUP($AA$13,Uvse,2,0))))</f>
        <v>26.556250000000002</v>
      </c>
      <c r="T185" s="2">
        <f>IF(F185=12,CO_ukony!$K$5,IF(F185=6,CO_ukony!$K$4,IF(F185=3,propocet!$K$22,F185*VLOOKUP($AA$14,Uvse,2,0))))</f>
        <v>37.409375000000004</v>
      </c>
      <c r="U185" s="2">
        <f t="shared" si="18"/>
        <v>14.374999999999998</v>
      </c>
      <c r="V185" s="2">
        <f t="shared" si="19"/>
        <v>9.7125000000000004</v>
      </c>
      <c r="W185" s="2">
        <f t="shared" si="20"/>
        <v>0</v>
      </c>
      <c r="X185" s="2">
        <f t="shared" si="21"/>
        <v>20.849999999999998</v>
      </c>
      <c r="Y185" s="2">
        <f t="shared" si="22"/>
        <v>21.6</v>
      </c>
    </row>
    <row r="186" spans="2:25">
      <c r="B186" t="s">
        <v>333</v>
      </c>
      <c r="E186">
        <v>2</v>
      </c>
      <c r="F186">
        <v>9</v>
      </c>
      <c r="G186">
        <v>2</v>
      </c>
      <c r="H186">
        <v>0</v>
      </c>
      <c r="I186">
        <v>2</v>
      </c>
      <c r="J186">
        <v>1</v>
      </c>
      <c r="L186" s="52">
        <f t="shared" si="23"/>
        <v>196.99062499999999</v>
      </c>
      <c r="M186" s="52"/>
      <c r="N186">
        <f>IF(E186=2,E186*propocet!$K$17,propocet!$K$15+propocet!$K$17)</f>
        <v>6.5000000000000009</v>
      </c>
      <c r="O186" s="2">
        <f t="shared" si="16"/>
        <v>7.6875</v>
      </c>
      <c r="P186" s="2">
        <f t="shared" si="17"/>
        <v>25.574999999999999</v>
      </c>
      <c r="Q186" s="2">
        <f>E186*VLOOKUP(popis!$B$23,Uvse,2,0)</f>
        <v>22.349999999999998</v>
      </c>
      <c r="R186" s="2">
        <f>E186*VLOOKUP(popis!$B$28,Uvse,2,0)</f>
        <v>10.875</v>
      </c>
      <c r="S186" s="2">
        <f>IF(F186=12,CO_ukony!$K$7,IF(F186=6,CO_ukony!$K$6,IF(F186=3,propocet!$K$20,F186*VLOOKUP($AA$13,Uvse,2,0))))</f>
        <v>26.556250000000002</v>
      </c>
      <c r="T186" s="2">
        <f>IF(F186=12,CO_ukony!$K$5,IF(F186=6,CO_ukony!$K$4,IF(F186=3,propocet!$K$22,F186*VLOOKUP($AA$14,Uvse,2,0))))</f>
        <v>37.409375000000004</v>
      </c>
      <c r="U186" s="2">
        <f t="shared" si="18"/>
        <v>14.374999999999998</v>
      </c>
      <c r="V186" s="2">
        <f t="shared" si="19"/>
        <v>9.7125000000000004</v>
      </c>
      <c r="W186" s="2">
        <f t="shared" si="20"/>
        <v>0</v>
      </c>
      <c r="X186" s="2">
        <f t="shared" si="21"/>
        <v>20.849999999999998</v>
      </c>
      <c r="Y186" s="2">
        <f t="shared" si="22"/>
        <v>21.6</v>
      </c>
    </row>
    <row r="187" spans="2:25">
      <c r="B187" t="s">
        <v>334</v>
      </c>
      <c r="E187">
        <v>2</v>
      </c>
      <c r="F187">
        <v>8</v>
      </c>
      <c r="G187">
        <v>2</v>
      </c>
      <c r="H187">
        <v>0</v>
      </c>
      <c r="I187">
        <v>2</v>
      </c>
      <c r="J187">
        <v>1</v>
      </c>
      <c r="L187" s="52">
        <f t="shared" si="23"/>
        <v>189.88333333333333</v>
      </c>
      <c r="M187" s="52"/>
      <c r="N187">
        <f>IF(E187=2,E187*propocet!$K$17,propocet!$K$15+propocet!$K$17)</f>
        <v>6.5000000000000009</v>
      </c>
      <c r="O187" s="2">
        <f t="shared" si="16"/>
        <v>7.6875</v>
      </c>
      <c r="P187" s="2">
        <f t="shared" si="17"/>
        <v>25.574999999999999</v>
      </c>
      <c r="Q187" s="2">
        <f>E187*VLOOKUP(popis!$B$23,Uvse,2,0)</f>
        <v>22.349999999999998</v>
      </c>
      <c r="R187" s="2">
        <f>E187*VLOOKUP(popis!$B$28,Uvse,2,0)</f>
        <v>10.875</v>
      </c>
      <c r="S187" s="2">
        <f>IF(F187=12,CO_ukony!$K$7,IF(F187=6,CO_ukony!$K$6,IF(F187=3,propocet!$K$20,F187*VLOOKUP($AA$13,Uvse,2,0))))</f>
        <v>23.605555555555558</v>
      </c>
      <c r="T187" s="2">
        <f>IF(F187=12,CO_ukony!$K$5,IF(F187=6,CO_ukony!$K$4,IF(F187=3,propocet!$K$22,F187*VLOOKUP($AA$14,Uvse,2,0))))</f>
        <v>33.25277777777778</v>
      </c>
      <c r="U187" s="2">
        <f t="shared" si="18"/>
        <v>14.374999999999998</v>
      </c>
      <c r="V187" s="2">
        <f t="shared" si="19"/>
        <v>9.7125000000000004</v>
      </c>
      <c r="W187" s="2">
        <f t="shared" si="20"/>
        <v>0</v>
      </c>
      <c r="X187" s="2">
        <f t="shared" si="21"/>
        <v>20.849999999999998</v>
      </c>
      <c r="Y187" s="2">
        <f t="shared" si="22"/>
        <v>21.6</v>
      </c>
    </row>
    <row r="188" spans="2:25">
      <c r="B188" t="s">
        <v>335</v>
      </c>
      <c r="E188">
        <v>2</v>
      </c>
      <c r="F188">
        <v>6</v>
      </c>
      <c r="G188">
        <v>2</v>
      </c>
      <c r="H188">
        <v>0</v>
      </c>
      <c r="I188">
        <v>2</v>
      </c>
      <c r="J188">
        <v>1</v>
      </c>
      <c r="L188" s="52">
        <f t="shared" si="23"/>
        <v>171.81249999999997</v>
      </c>
      <c r="M188" s="52"/>
      <c r="N188">
        <f>IF(E188=2,E188*propocet!$K$17,propocet!$K$15+propocet!$K$17)</f>
        <v>6.5000000000000009</v>
      </c>
      <c r="O188" s="2">
        <f t="shared" si="16"/>
        <v>7.6875</v>
      </c>
      <c r="P188" s="2">
        <f t="shared" si="17"/>
        <v>25.574999999999999</v>
      </c>
      <c r="Q188" s="2">
        <f>E188*VLOOKUP(popis!$B$23,Uvse,2,0)</f>
        <v>22.349999999999998</v>
      </c>
      <c r="R188" s="2">
        <f>E188*VLOOKUP(popis!$B$28,Uvse,2,0)</f>
        <v>10.875</v>
      </c>
      <c r="S188" s="2">
        <f>IF(F188=12,CO_ukony!$K$7,IF(F188=6,CO_ukony!$K$6,IF(F188=3,propocet!$K$20,F188*VLOOKUP($AA$13,Uvse,2,0))))</f>
        <v>14.725</v>
      </c>
      <c r="T188" s="2">
        <f>IF(F188=12,CO_ukony!$K$5,IF(F188=6,CO_ukony!$K$4,IF(F188=3,propocet!$K$22,F188*VLOOKUP($AA$14,Uvse,2,0))))</f>
        <v>24.0625</v>
      </c>
      <c r="U188" s="2">
        <f t="shared" si="18"/>
        <v>14.374999999999998</v>
      </c>
      <c r="V188" s="2">
        <f t="shared" si="19"/>
        <v>9.7125000000000004</v>
      </c>
      <c r="W188" s="2">
        <f t="shared" si="20"/>
        <v>0</v>
      </c>
      <c r="X188" s="2">
        <f t="shared" si="21"/>
        <v>20.849999999999998</v>
      </c>
      <c r="Y188" s="2">
        <f t="shared" si="22"/>
        <v>21.6</v>
      </c>
    </row>
    <row r="189" spans="2:25">
      <c r="B189" t="s">
        <v>336</v>
      </c>
      <c r="E189">
        <v>2</v>
      </c>
      <c r="F189">
        <v>8</v>
      </c>
      <c r="G189">
        <v>2</v>
      </c>
      <c r="H189">
        <v>0</v>
      </c>
      <c r="I189">
        <v>2</v>
      </c>
      <c r="J189">
        <v>1</v>
      </c>
      <c r="L189" s="52">
        <f t="shared" si="23"/>
        <v>189.88333333333333</v>
      </c>
      <c r="M189" s="52"/>
      <c r="N189">
        <f>IF(E189=2,E189*propocet!$K$17,propocet!$K$15+propocet!$K$17)</f>
        <v>6.5000000000000009</v>
      </c>
      <c r="O189" s="2">
        <f t="shared" si="16"/>
        <v>7.6875</v>
      </c>
      <c r="P189" s="2">
        <f t="shared" si="17"/>
        <v>25.574999999999999</v>
      </c>
      <c r="Q189" s="2">
        <f>E189*VLOOKUP(popis!$B$23,Uvse,2,0)</f>
        <v>22.349999999999998</v>
      </c>
      <c r="R189" s="2">
        <f>E189*VLOOKUP(popis!$B$28,Uvse,2,0)</f>
        <v>10.875</v>
      </c>
      <c r="S189" s="2">
        <f>IF(F189=12,CO_ukony!$K$7,IF(F189=6,CO_ukony!$K$6,IF(F189=3,propocet!$K$20,F189*VLOOKUP($AA$13,Uvse,2,0))))</f>
        <v>23.605555555555558</v>
      </c>
      <c r="T189" s="2">
        <f>IF(F189=12,CO_ukony!$K$5,IF(F189=6,CO_ukony!$K$4,IF(F189=3,propocet!$K$22,F189*VLOOKUP($AA$14,Uvse,2,0))))</f>
        <v>33.25277777777778</v>
      </c>
      <c r="U189" s="2">
        <f t="shared" si="18"/>
        <v>14.374999999999998</v>
      </c>
      <c r="V189" s="2">
        <f t="shared" si="19"/>
        <v>9.7125000000000004</v>
      </c>
      <c r="W189" s="2">
        <f t="shared" si="20"/>
        <v>0</v>
      </c>
      <c r="X189" s="2">
        <f t="shared" si="21"/>
        <v>20.849999999999998</v>
      </c>
      <c r="Y189" s="2">
        <f t="shared" si="22"/>
        <v>21.6</v>
      </c>
    </row>
    <row r="190" spans="2:25">
      <c r="B190" t="s">
        <v>337</v>
      </c>
      <c r="E190">
        <v>2</v>
      </c>
      <c r="F190">
        <v>8</v>
      </c>
      <c r="G190">
        <v>2</v>
      </c>
      <c r="H190">
        <v>0</v>
      </c>
      <c r="I190">
        <v>2</v>
      </c>
      <c r="J190">
        <v>1</v>
      </c>
      <c r="L190" s="52">
        <f t="shared" si="23"/>
        <v>189.88333333333333</v>
      </c>
      <c r="M190" s="52"/>
      <c r="N190">
        <f>IF(E190=2,E190*propocet!$K$17,propocet!$K$15+propocet!$K$17)</f>
        <v>6.5000000000000009</v>
      </c>
      <c r="O190" s="2">
        <f t="shared" si="16"/>
        <v>7.6875</v>
      </c>
      <c r="P190" s="2">
        <f t="shared" si="17"/>
        <v>25.574999999999999</v>
      </c>
      <c r="Q190" s="2">
        <f>E190*VLOOKUP(popis!$B$23,Uvse,2,0)</f>
        <v>22.349999999999998</v>
      </c>
      <c r="R190" s="2">
        <f>E190*VLOOKUP(popis!$B$28,Uvse,2,0)</f>
        <v>10.875</v>
      </c>
      <c r="S190" s="2">
        <f>IF(F190=12,CO_ukony!$K$7,IF(F190=6,CO_ukony!$K$6,IF(F190=3,propocet!$K$20,F190*VLOOKUP($AA$13,Uvse,2,0))))</f>
        <v>23.605555555555558</v>
      </c>
      <c r="T190" s="2">
        <f>IF(F190=12,CO_ukony!$K$5,IF(F190=6,CO_ukony!$K$4,IF(F190=3,propocet!$K$22,F190*VLOOKUP($AA$14,Uvse,2,0))))</f>
        <v>33.25277777777778</v>
      </c>
      <c r="U190" s="2">
        <f t="shared" si="18"/>
        <v>14.374999999999998</v>
      </c>
      <c r="V190" s="2">
        <f t="shared" si="19"/>
        <v>9.7125000000000004</v>
      </c>
      <c r="W190" s="2">
        <f t="shared" si="20"/>
        <v>0</v>
      </c>
      <c r="X190" s="2">
        <f t="shared" si="21"/>
        <v>20.849999999999998</v>
      </c>
      <c r="Y190" s="2">
        <f t="shared" si="22"/>
        <v>21.6</v>
      </c>
    </row>
    <row r="191" spans="2:25">
      <c r="B191" t="s">
        <v>338</v>
      </c>
      <c r="E191">
        <v>2</v>
      </c>
      <c r="F191">
        <v>6</v>
      </c>
      <c r="G191">
        <v>2</v>
      </c>
      <c r="H191">
        <v>0</v>
      </c>
      <c r="I191">
        <v>2</v>
      </c>
      <c r="J191">
        <v>1</v>
      </c>
      <c r="L191" s="52">
        <f t="shared" si="23"/>
        <v>171.81249999999997</v>
      </c>
      <c r="M191" s="52"/>
      <c r="N191">
        <f>IF(E191=2,E191*propocet!$K$17,propocet!$K$15+propocet!$K$17)</f>
        <v>6.5000000000000009</v>
      </c>
      <c r="O191" s="2">
        <f t="shared" ref="O191:O249" si="24">J191*VLOOKUP($AA$2,Uvse,2,0)</f>
        <v>7.6875</v>
      </c>
      <c r="P191" s="2">
        <f t="shared" ref="P191:P249" si="25">J191*VLOOKUP($AA$3,Uvse,2,0)</f>
        <v>25.574999999999999</v>
      </c>
      <c r="Q191" s="2">
        <f>E191*VLOOKUP(popis!$B$23,Uvse,2,0)</f>
        <v>22.349999999999998</v>
      </c>
      <c r="R191" s="2">
        <f>E191*VLOOKUP(popis!$B$28,Uvse,2,0)</f>
        <v>10.875</v>
      </c>
      <c r="S191" s="2">
        <f>IF(F191=12,CO_ukony!$K$7,IF(F191=6,CO_ukony!$K$6,IF(F191=3,propocet!$K$20,F191*VLOOKUP($AA$13,Uvse,2,0))))</f>
        <v>14.725</v>
      </c>
      <c r="T191" s="2">
        <f>IF(F191=12,CO_ukony!$K$5,IF(F191=6,CO_ukony!$K$4,IF(F191=3,propocet!$K$22,F191*VLOOKUP($AA$14,Uvse,2,0))))</f>
        <v>24.0625</v>
      </c>
      <c r="U191" s="2">
        <f t="shared" ref="U191:U249" si="26">G191*VLOOKUP($AA$10,Uvse,2,0)</f>
        <v>14.374999999999998</v>
      </c>
      <c r="V191" s="2">
        <f t="shared" ref="V191:V249" si="27">G191*VLOOKUP($AA$11,Uvse,2,0)</f>
        <v>9.7125000000000004</v>
      </c>
      <c r="W191" s="2">
        <f t="shared" ref="W191:W249" si="28">H191*VLOOKUP($AA$9,Uvse,2,0)</f>
        <v>0</v>
      </c>
      <c r="X191" s="2">
        <f t="shared" ref="X191:X249" si="29">I191*VLOOKUP($AA$12,Uvse,2,0)</f>
        <v>20.849999999999998</v>
      </c>
      <c r="Y191" s="2">
        <f t="shared" ref="Y191:Y249" si="30">I191*VLOOKUP($AA$8,Uvse,2,0)</f>
        <v>21.6</v>
      </c>
    </row>
    <row r="192" spans="2:25">
      <c r="B192" t="s">
        <v>339</v>
      </c>
      <c r="E192">
        <v>2</v>
      </c>
      <c r="F192">
        <v>6</v>
      </c>
      <c r="G192">
        <v>2</v>
      </c>
      <c r="H192">
        <v>0</v>
      </c>
      <c r="I192">
        <v>2</v>
      </c>
      <c r="J192">
        <v>1</v>
      </c>
      <c r="L192" s="52">
        <f t="shared" ref="L192:L250" si="31">SUM(O192:Y192)</f>
        <v>171.81249999999997</v>
      </c>
      <c r="M192" s="52"/>
      <c r="N192">
        <f>IF(E192=2,E192*propocet!$K$17,propocet!$K$15+propocet!$K$17)</f>
        <v>6.5000000000000009</v>
      </c>
      <c r="O192" s="2">
        <f t="shared" si="24"/>
        <v>7.6875</v>
      </c>
      <c r="P192" s="2">
        <f t="shared" si="25"/>
        <v>25.574999999999999</v>
      </c>
      <c r="Q192" s="2">
        <f>E192*VLOOKUP(popis!$B$23,Uvse,2,0)</f>
        <v>22.349999999999998</v>
      </c>
      <c r="R192" s="2">
        <f>E192*VLOOKUP(popis!$B$28,Uvse,2,0)</f>
        <v>10.875</v>
      </c>
      <c r="S192" s="2">
        <f>IF(F192=12,CO_ukony!$K$7,IF(F192=6,CO_ukony!$K$6,IF(F192=3,propocet!$K$20,F192*VLOOKUP($AA$13,Uvse,2,0))))</f>
        <v>14.725</v>
      </c>
      <c r="T192" s="2">
        <f>IF(F192=12,CO_ukony!$K$5,IF(F192=6,CO_ukony!$K$4,IF(F192=3,propocet!$K$22,F192*VLOOKUP($AA$14,Uvse,2,0))))</f>
        <v>24.0625</v>
      </c>
      <c r="U192" s="2">
        <f t="shared" si="26"/>
        <v>14.374999999999998</v>
      </c>
      <c r="V192" s="2">
        <f t="shared" si="27"/>
        <v>9.7125000000000004</v>
      </c>
      <c r="W192" s="2">
        <f t="shared" si="28"/>
        <v>0</v>
      </c>
      <c r="X192" s="2">
        <f t="shared" si="29"/>
        <v>20.849999999999998</v>
      </c>
      <c r="Y192" s="2">
        <f t="shared" si="30"/>
        <v>21.6</v>
      </c>
    </row>
    <row r="193" spans="2:25">
      <c r="B193" t="s">
        <v>340</v>
      </c>
      <c r="E193">
        <v>2</v>
      </c>
      <c r="F193">
        <v>6</v>
      </c>
      <c r="G193">
        <v>2</v>
      </c>
      <c r="H193">
        <v>0</v>
      </c>
      <c r="I193">
        <v>2</v>
      </c>
      <c r="J193">
        <v>1</v>
      </c>
      <c r="L193" s="52">
        <f t="shared" si="31"/>
        <v>171.81249999999997</v>
      </c>
      <c r="M193" s="52"/>
      <c r="N193">
        <f>IF(E193=2,E193*propocet!$K$17,propocet!$K$15+propocet!$K$17)</f>
        <v>6.5000000000000009</v>
      </c>
      <c r="O193" s="2">
        <f t="shared" si="24"/>
        <v>7.6875</v>
      </c>
      <c r="P193" s="2">
        <f t="shared" si="25"/>
        <v>25.574999999999999</v>
      </c>
      <c r="Q193" s="2">
        <f>E193*VLOOKUP(popis!$B$23,Uvse,2,0)</f>
        <v>22.349999999999998</v>
      </c>
      <c r="R193" s="2">
        <f>E193*VLOOKUP(popis!$B$28,Uvse,2,0)</f>
        <v>10.875</v>
      </c>
      <c r="S193" s="2">
        <f>IF(F193=12,CO_ukony!$K$7,IF(F193=6,CO_ukony!$K$6,IF(F193=3,propocet!$K$20,F193*VLOOKUP($AA$13,Uvse,2,0))))</f>
        <v>14.725</v>
      </c>
      <c r="T193" s="2">
        <f>IF(F193=12,CO_ukony!$K$5,IF(F193=6,CO_ukony!$K$4,IF(F193=3,propocet!$K$22,F193*VLOOKUP($AA$14,Uvse,2,0))))</f>
        <v>24.0625</v>
      </c>
      <c r="U193" s="2">
        <f t="shared" si="26"/>
        <v>14.374999999999998</v>
      </c>
      <c r="V193" s="2">
        <f t="shared" si="27"/>
        <v>9.7125000000000004</v>
      </c>
      <c r="W193" s="2">
        <f t="shared" si="28"/>
        <v>0</v>
      </c>
      <c r="X193" s="2">
        <f t="shared" si="29"/>
        <v>20.849999999999998</v>
      </c>
      <c r="Y193" s="2">
        <f t="shared" si="30"/>
        <v>21.6</v>
      </c>
    </row>
    <row r="194" spans="2:25">
      <c r="B194" t="s">
        <v>341</v>
      </c>
      <c r="E194">
        <v>2</v>
      </c>
      <c r="F194">
        <v>8</v>
      </c>
      <c r="G194">
        <v>2</v>
      </c>
      <c r="H194">
        <v>0</v>
      </c>
      <c r="I194">
        <v>2</v>
      </c>
      <c r="J194">
        <v>1</v>
      </c>
      <c r="L194" s="52">
        <f t="shared" si="31"/>
        <v>189.88333333333333</v>
      </c>
      <c r="M194" s="52"/>
      <c r="N194">
        <f>IF(E194=2,E194*propocet!$K$17,propocet!$K$15+propocet!$K$17)</f>
        <v>6.5000000000000009</v>
      </c>
      <c r="O194" s="2">
        <f t="shared" si="24"/>
        <v>7.6875</v>
      </c>
      <c r="P194" s="2">
        <f t="shared" si="25"/>
        <v>25.574999999999999</v>
      </c>
      <c r="Q194" s="2">
        <f>E194*VLOOKUP(popis!$B$23,Uvse,2,0)</f>
        <v>22.349999999999998</v>
      </c>
      <c r="R194" s="2">
        <f>E194*VLOOKUP(popis!$B$28,Uvse,2,0)</f>
        <v>10.875</v>
      </c>
      <c r="S194" s="2">
        <f>IF(F194=12,CO_ukony!$K$7,IF(F194=6,CO_ukony!$K$6,IF(F194=3,propocet!$K$20,F194*VLOOKUP($AA$13,Uvse,2,0))))</f>
        <v>23.605555555555558</v>
      </c>
      <c r="T194" s="2">
        <f>IF(F194=12,CO_ukony!$K$5,IF(F194=6,CO_ukony!$K$4,IF(F194=3,propocet!$K$22,F194*VLOOKUP($AA$14,Uvse,2,0))))</f>
        <v>33.25277777777778</v>
      </c>
      <c r="U194" s="2">
        <f t="shared" si="26"/>
        <v>14.374999999999998</v>
      </c>
      <c r="V194" s="2">
        <f t="shared" si="27"/>
        <v>9.7125000000000004</v>
      </c>
      <c r="W194" s="2">
        <f t="shared" si="28"/>
        <v>0</v>
      </c>
      <c r="X194" s="2">
        <f t="shared" si="29"/>
        <v>20.849999999999998</v>
      </c>
      <c r="Y194" s="2">
        <f t="shared" si="30"/>
        <v>21.6</v>
      </c>
    </row>
    <row r="195" spans="2:25">
      <c r="B195" t="s">
        <v>342</v>
      </c>
      <c r="E195">
        <v>2</v>
      </c>
      <c r="F195">
        <v>8</v>
      </c>
      <c r="G195">
        <v>2</v>
      </c>
      <c r="H195">
        <v>0</v>
      </c>
      <c r="I195">
        <v>2</v>
      </c>
      <c r="J195">
        <v>1</v>
      </c>
      <c r="L195" s="52">
        <f t="shared" si="31"/>
        <v>189.88333333333333</v>
      </c>
      <c r="M195" s="52"/>
      <c r="N195">
        <f>IF(E195=2,E195*propocet!$K$17,propocet!$K$15+propocet!$K$17)</f>
        <v>6.5000000000000009</v>
      </c>
      <c r="O195" s="2">
        <f t="shared" si="24"/>
        <v>7.6875</v>
      </c>
      <c r="P195" s="2">
        <f t="shared" si="25"/>
        <v>25.574999999999999</v>
      </c>
      <c r="Q195" s="2">
        <f>E195*VLOOKUP(popis!$B$23,Uvse,2,0)</f>
        <v>22.349999999999998</v>
      </c>
      <c r="R195" s="2">
        <f>E195*VLOOKUP(popis!$B$28,Uvse,2,0)</f>
        <v>10.875</v>
      </c>
      <c r="S195" s="2">
        <f>IF(F195=12,CO_ukony!$K$7,IF(F195=6,CO_ukony!$K$6,IF(F195=3,propocet!$K$20,F195*VLOOKUP($AA$13,Uvse,2,0))))</f>
        <v>23.605555555555558</v>
      </c>
      <c r="T195" s="2">
        <f>IF(F195=12,CO_ukony!$K$5,IF(F195=6,CO_ukony!$K$4,IF(F195=3,propocet!$K$22,F195*VLOOKUP($AA$14,Uvse,2,0))))</f>
        <v>33.25277777777778</v>
      </c>
      <c r="U195" s="2">
        <f t="shared" si="26"/>
        <v>14.374999999999998</v>
      </c>
      <c r="V195" s="2">
        <f t="shared" si="27"/>
        <v>9.7125000000000004</v>
      </c>
      <c r="W195" s="2">
        <f t="shared" si="28"/>
        <v>0</v>
      </c>
      <c r="X195" s="2">
        <f t="shared" si="29"/>
        <v>20.849999999999998</v>
      </c>
      <c r="Y195" s="2">
        <f t="shared" si="30"/>
        <v>21.6</v>
      </c>
    </row>
    <row r="196" spans="2:25">
      <c r="B196" t="s">
        <v>343</v>
      </c>
      <c r="E196">
        <v>2</v>
      </c>
      <c r="F196">
        <v>2</v>
      </c>
      <c r="G196">
        <v>2</v>
      </c>
      <c r="H196">
        <v>0</v>
      </c>
      <c r="I196">
        <v>2</v>
      </c>
      <c r="J196">
        <v>1</v>
      </c>
      <c r="L196" s="52">
        <f t="shared" si="31"/>
        <v>147.23958333333334</v>
      </c>
      <c r="M196" s="52"/>
      <c r="N196">
        <f>IF(E196=2,E196*propocet!$K$17,propocet!$K$15+propocet!$K$17)</f>
        <v>6.5000000000000009</v>
      </c>
      <c r="O196" s="2">
        <f t="shared" si="24"/>
        <v>7.6875</v>
      </c>
      <c r="P196" s="2">
        <f t="shared" si="25"/>
        <v>25.574999999999999</v>
      </c>
      <c r="Q196" s="2">
        <f>E196*VLOOKUP(popis!$B$23,Uvse,2,0)</f>
        <v>22.349999999999998</v>
      </c>
      <c r="R196" s="2">
        <f>E196*VLOOKUP(popis!$B$28,Uvse,2,0)</f>
        <v>10.875</v>
      </c>
      <c r="S196" s="2">
        <f>IF(F196=12,CO_ukony!$K$7,IF(F196=6,CO_ukony!$K$6,IF(F196=3,propocet!$K$20,F196*VLOOKUP($AA$13,Uvse,2,0))))</f>
        <v>5.9013888888888895</v>
      </c>
      <c r="T196" s="2">
        <f>IF(F196=12,CO_ukony!$K$5,IF(F196=6,CO_ukony!$K$4,IF(F196=3,propocet!$K$22,F196*VLOOKUP($AA$14,Uvse,2,0))))</f>
        <v>8.313194444444445</v>
      </c>
      <c r="U196" s="2">
        <f t="shared" si="26"/>
        <v>14.374999999999998</v>
      </c>
      <c r="V196" s="2">
        <f t="shared" si="27"/>
        <v>9.7125000000000004</v>
      </c>
      <c r="W196" s="2">
        <f t="shared" si="28"/>
        <v>0</v>
      </c>
      <c r="X196" s="2">
        <f t="shared" si="29"/>
        <v>20.849999999999998</v>
      </c>
      <c r="Y196" s="2">
        <f t="shared" si="30"/>
        <v>21.6</v>
      </c>
    </row>
    <row r="197" spans="2:25">
      <c r="B197" t="s">
        <v>344</v>
      </c>
      <c r="E197">
        <v>2</v>
      </c>
      <c r="F197">
        <v>2</v>
      </c>
      <c r="G197">
        <v>2</v>
      </c>
      <c r="H197">
        <v>0</v>
      </c>
      <c r="I197">
        <v>2</v>
      </c>
      <c r="J197">
        <v>1</v>
      </c>
      <c r="L197" s="52">
        <f t="shared" si="31"/>
        <v>147.23958333333334</v>
      </c>
      <c r="M197" s="52"/>
      <c r="N197">
        <f>IF(E197=2,E197*propocet!$K$17,propocet!$K$15+propocet!$K$17)</f>
        <v>6.5000000000000009</v>
      </c>
      <c r="O197" s="2">
        <f t="shared" si="24"/>
        <v>7.6875</v>
      </c>
      <c r="P197" s="2">
        <f t="shared" si="25"/>
        <v>25.574999999999999</v>
      </c>
      <c r="Q197" s="2">
        <f>E197*VLOOKUP(popis!$B$23,Uvse,2,0)</f>
        <v>22.349999999999998</v>
      </c>
      <c r="R197" s="2">
        <f>E197*VLOOKUP(popis!$B$28,Uvse,2,0)</f>
        <v>10.875</v>
      </c>
      <c r="S197" s="2">
        <f>IF(F197=12,CO_ukony!$K$7,IF(F197=6,CO_ukony!$K$6,IF(F197=3,propocet!$K$20,F197*VLOOKUP($AA$13,Uvse,2,0))))</f>
        <v>5.9013888888888895</v>
      </c>
      <c r="T197" s="2">
        <f>IF(F197=12,CO_ukony!$K$5,IF(F197=6,CO_ukony!$K$4,IF(F197=3,propocet!$K$22,F197*VLOOKUP($AA$14,Uvse,2,0))))</f>
        <v>8.313194444444445</v>
      </c>
      <c r="U197" s="2">
        <f t="shared" si="26"/>
        <v>14.374999999999998</v>
      </c>
      <c r="V197" s="2">
        <f t="shared" si="27"/>
        <v>9.7125000000000004</v>
      </c>
      <c r="W197" s="2">
        <f t="shared" si="28"/>
        <v>0</v>
      </c>
      <c r="X197" s="2">
        <f t="shared" si="29"/>
        <v>20.849999999999998</v>
      </c>
      <c r="Y197" s="2">
        <f t="shared" si="30"/>
        <v>21.6</v>
      </c>
    </row>
    <row r="198" spans="2:25">
      <c r="B198" t="s">
        <v>345</v>
      </c>
      <c r="E198">
        <v>2</v>
      </c>
      <c r="F198">
        <v>8</v>
      </c>
      <c r="G198">
        <v>2</v>
      </c>
      <c r="H198">
        <v>0</v>
      </c>
      <c r="I198">
        <v>2</v>
      </c>
      <c r="J198">
        <v>1</v>
      </c>
      <c r="L198" s="52">
        <f t="shared" si="31"/>
        <v>189.88333333333333</v>
      </c>
      <c r="M198" s="52"/>
      <c r="N198">
        <f>IF(E198=2,E198*propocet!$K$17,propocet!$K$15+propocet!$K$17)</f>
        <v>6.5000000000000009</v>
      </c>
      <c r="O198" s="2">
        <f t="shared" si="24"/>
        <v>7.6875</v>
      </c>
      <c r="P198" s="2">
        <f t="shared" si="25"/>
        <v>25.574999999999999</v>
      </c>
      <c r="Q198" s="2">
        <f>E198*VLOOKUP(popis!$B$23,Uvse,2,0)</f>
        <v>22.349999999999998</v>
      </c>
      <c r="R198" s="2">
        <f>E198*VLOOKUP(popis!$B$28,Uvse,2,0)</f>
        <v>10.875</v>
      </c>
      <c r="S198" s="2">
        <f>IF(F198=12,CO_ukony!$K$7,IF(F198=6,CO_ukony!$K$6,IF(F198=3,propocet!$K$20,F198*VLOOKUP($AA$13,Uvse,2,0))))</f>
        <v>23.605555555555558</v>
      </c>
      <c r="T198" s="2">
        <f>IF(F198=12,CO_ukony!$K$5,IF(F198=6,CO_ukony!$K$4,IF(F198=3,propocet!$K$22,F198*VLOOKUP($AA$14,Uvse,2,0))))</f>
        <v>33.25277777777778</v>
      </c>
      <c r="U198" s="2">
        <f t="shared" si="26"/>
        <v>14.374999999999998</v>
      </c>
      <c r="V198" s="2">
        <f t="shared" si="27"/>
        <v>9.7125000000000004</v>
      </c>
      <c r="W198" s="2">
        <f t="shared" si="28"/>
        <v>0</v>
      </c>
      <c r="X198" s="2">
        <f t="shared" si="29"/>
        <v>20.849999999999998</v>
      </c>
      <c r="Y198" s="2">
        <f t="shared" si="30"/>
        <v>21.6</v>
      </c>
    </row>
    <row r="199" spans="2:25">
      <c r="B199" t="s">
        <v>346</v>
      </c>
      <c r="E199">
        <v>2</v>
      </c>
      <c r="F199">
        <v>2</v>
      </c>
      <c r="G199">
        <v>2</v>
      </c>
      <c r="H199">
        <v>0</v>
      </c>
      <c r="I199">
        <v>2</v>
      </c>
      <c r="J199">
        <v>1</v>
      </c>
      <c r="L199" s="52">
        <f t="shared" si="31"/>
        <v>147.23958333333334</v>
      </c>
      <c r="M199" s="52"/>
      <c r="N199">
        <f>IF(E199=2,E199*propocet!$K$17,propocet!$K$15+propocet!$K$17)</f>
        <v>6.5000000000000009</v>
      </c>
      <c r="O199" s="2">
        <f t="shared" si="24"/>
        <v>7.6875</v>
      </c>
      <c r="P199" s="2">
        <f t="shared" si="25"/>
        <v>25.574999999999999</v>
      </c>
      <c r="Q199" s="2">
        <f>E199*VLOOKUP(popis!$B$23,Uvse,2,0)</f>
        <v>22.349999999999998</v>
      </c>
      <c r="R199" s="2">
        <f>E199*VLOOKUP(popis!$B$28,Uvse,2,0)</f>
        <v>10.875</v>
      </c>
      <c r="S199" s="2">
        <f>IF(F199=12,CO_ukony!$K$7,IF(F199=6,CO_ukony!$K$6,IF(F199=3,propocet!$K$20,F199*VLOOKUP($AA$13,Uvse,2,0))))</f>
        <v>5.9013888888888895</v>
      </c>
      <c r="T199" s="2">
        <f>IF(F199=12,CO_ukony!$K$5,IF(F199=6,CO_ukony!$K$4,IF(F199=3,propocet!$K$22,F199*VLOOKUP($AA$14,Uvse,2,0))))</f>
        <v>8.313194444444445</v>
      </c>
      <c r="U199" s="2">
        <f t="shared" si="26"/>
        <v>14.374999999999998</v>
      </c>
      <c r="V199" s="2">
        <f t="shared" si="27"/>
        <v>9.7125000000000004</v>
      </c>
      <c r="W199" s="2">
        <f t="shared" si="28"/>
        <v>0</v>
      </c>
      <c r="X199" s="2">
        <f t="shared" si="29"/>
        <v>20.849999999999998</v>
      </c>
      <c r="Y199" s="2">
        <f t="shared" si="30"/>
        <v>21.6</v>
      </c>
    </row>
    <row r="200" spans="2:25">
      <c r="B200" t="s">
        <v>347</v>
      </c>
      <c r="E200">
        <v>2</v>
      </c>
      <c r="F200">
        <v>3</v>
      </c>
      <c r="G200">
        <v>2</v>
      </c>
      <c r="H200">
        <v>0</v>
      </c>
      <c r="I200">
        <v>2</v>
      </c>
      <c r="J200">
        <v>1</v>
      </c>
      <c r="L200" s="52">
        <f t="shared" si="31"/>
        <v>155.6</v>
      </c>
      <c r="M200" s="52"/>
      <c r="N200">
        <f>IF(E200=2,E200*propocet!$K$17,propocet!$K$15+propocet!$K$17)</f>
        <v>6.5000000000000009</v>
      </c>
      <c r="O200" s="2">
        <f t="shared" si="24"/>
        <v>7.6875</v>
      </c>
      <c r="P200" s="2">
        <f t="shared" si="25"/>
        <v>25.574999999999999</v>
      </c>
      <c r="Q200" s="2">
        <f>E200*VLOOKUP(popis!$B$23,Uvse,2,0)</f>
        <v>22.349999999999998</v>
      </c>
      <c r="R200" s="2">
        <f>E200*VLOOKUP(popis!$B$28,Uvse,2,0)</f>
        <v>10.875</v>
      </c>
      <c r="S200" s="2">
        <f>IF(F200=12,CO_ukony!$K$7,IF(F200=6,CO_ukony!$K$6,IF(F200=3,propocet!$K$20,F200*VLOOKUP($AA$13,Uvse,2,0))))</f>
        <v>10.6625</v>
      </c>
      <c r="T200" s="2">
        <f>IF(F200=12,CO_ukony!$K$5,IF(F200=6,CO_ukony!$K$4,IF(F200=3,propocet!$K$22,F200*VLOOKUP($AA$14,Uvse,2,0))))</f>
        <v>11.9125</v>
      </c>
      <c r="U200" s="2">
        <f t="shared" si="26"/>
        <v>14.374999999999998</v>
      </c>
      <c r="V200" s="2">
        <f t="shared" si="27"/>
        <v>9.7125000000000004</v>
      </c>
      <c r="W200" s="2">
        <f t="shared" si="28"/>
        <v>0</v>
      </c>
      <c r="X200" s="2">
        <f t="shared" si="29"/>
        <v>20.849999999999998</v>
      </c>
      <c r="Y200" s="2">
        <f t="shared" si="30"/>
        <v>21.6</v>
      </c>
    </row>
    <row r="201" spans="2:25">
      <c r="B201" t="s">
        <v>348</v>
      </c>
      <c r="E201">
        <v>2</v>
      </c>
      <c r="F201">
        <v>12</v>
      </c>
      <c r="G201">
        <v>2</v>
      </c>
      <c r="H201">
        <v>0</v>
      </c>
      <c r="I201">
        <v>2</v>
      </c>
      <c r="J201">
        <v>1</v>
      </c>
      <c r="L201" s="52">
        <f t="shared" si="31"/>
        <v>221.01249999999999</v>
      </c>
      <c r="M201" s="52"/>
      <c r="N201">
        <f>IF(E201=2,E201*propocet!$K$17,propocet!$K$15+propocet!$K$17)</f>
        <v>6.5000000000000009</v>
      </c>
      <c r="O201" s="2">
        <f t="shared" si="24"/>
        <v>7.6875</v>
      </c>
      <c r="P201" s="2">
        <f t="shared" si="25"/>
        <v>25.574999999999999</v>
      </c>
      <c r="Q201" s="2">
        <f>E201*VLOOKUP(popis!$B$23,Uvse,2,0)</f>
        <v>22.349999999999998</v>
      </c>
      <c r="R201" s="2">
        <f>E201*VLOOKUP(popis!$B$28,Uvse,2,0)</f>
        <v>10.875</v>
      </c>
      <c r="S201" s="2">
        <f>IF(F201=12,CO_ukony!$K$7,IF(F201=6,CO_ukony!$K$6,IF(F201=3,propocet!$K$20,F201*VLOOKUP($AA$13,Uvse,2,0))))</f>
        <v>34.125</v>
      </c>
      <c r="T201" s="2">
        <f>IF(F201=12,CO_ukony!$K$5,IF(F201=6,CO_ukony!$K$4,IF(F201=3,propocet!$K$22,F201*VLOOKUP($AA$14,Uvse,2,0))))</f>
        <v>53.862500000000004</v>
      </c>
      <c r="U201" s="2">
        <f t="shared" si="26"/>
        <v>14.374999999999998</v>
      </c>
      <c r="V201" s="2">
        <f t="shared" si="27"/>
        <v>9.7125000000000004</v>
      </c>
      <c r="W201" s="2">
        <f t="shared" si="28"/>
        <v>0</v>
      </c>
      <c r="X201" s="2">
        <f t="shared" si="29"/>
        <v>20.849999999999998</v>
      </c>
      <c r="Y201" s="2">
        <f t="shared" si="30"/>
        <v>21.6</v>
      </c>
    </row>
    <row r="202" spans="2:25">
      <c r="B202" t="s">
        <v>349</v>
      </c>
      <c r="E202">
        <v>2</v>
      </c>
      <c r="F202">
        <v>12</v>
      </c>
      <c r="G202">
        <v>2</v>
      </c>
      <c r="H202">
        <v>0</v>
      </c>
      <c r="I202">
        <v>2</v>
      </c>
      <c r="J202">
        <v>1</v>
      </c>
      <c r="L202" s="52">
        <f t="shared" si="31"/>
        <v>221.01249999999999</v>
      </c>
      <c r="M202" s="52"/>
      <c r="N202">
        <f>IF(E202=2,E202*propocet!$K$17,propocet!$K$15+propocet!$K$17)</f>
        <v>6.5000000000000009</v>
      </c>
      <c r="O202" s="2">
        <f t="shared" si="24"/>
        <v>7.6875</v>
      </c>
      <c r="P202" s="2">
        <f t="shared" si="25"/>
        <v>25.574999999999999</v>
      </c>
      <c r="Q202" s="2">
        <f>E202*VLOOKUP(popis!$B$23,Uvse,2,0)</f>
        <v>22.349999999999998</v>
      </c>
      <c r="R202" s="2">
        <f>E202*VLOOKUP(popis!$B$28,Uvse,2,0)</f>
        <v>10.875</v>
      </c>
      <c r="S202" s="2">
        <f>IF(F202=12,CO_ukony!$K$7,IF(F202=6,CO_ukony!$K$6,IF(F202=3,propocet!$K$20,F202*VLOOKUP($AA$13,Uvse,2,0))))</f>
        <v>34.125</v>
      </c>
      <c r="T202" s="2">
        <f>IF(F202=12,CO_ukony!$K$5,IF(F202=6,CO_ukony!$K$4,IF(F202=3,propocet!$K$22,F202*VLOOKUP($AA$14,Uvse,2,0))))</f>
        <v>53.862500000000004</v>
      </c>
      <c r="U202" s="2">
        <f t="shared" si="26"/>
        <v>14.374999999999998</v>
      </c>
      <c r="V202" s="2">
        <f t="shared" si="27"/>
        <v>9.7125000000000004</v>
      </c>
      <c r="W202" s="2">
        <f t="shared" si="28"/>
        <v>0</v>
      </c>
      <c r="X202" s="2">
        <f t="shared" si="29"/>
        <v>20.849999999999998</v>
      </c>
      <c r="Y202" s="2">
        <f t="shared" si="30"/>
        <v>21.6</v>
      </c>
    </row>
    <row r="203" spans="2:25">
      <c r="B203" t="s">
        <v>350</v>
      </c>
      <c r="E203">
        <v>2</v>
      </c>
      <c r="F203">
        <v>2</v>
      </c>
      <c r="G203">
        <v>2</v>
      </c>
      <c r="H203">
        <v>0</v>
      </c>
      <c r="I203">
        <v>2</v>
      </c>
      <c r="J203">
        <v>1</v>
      </c>
      <c r="L203" s="52">
        <f t="shared" si="31"/>
        <v>147.23958333333334</v>
      </c>
      <c r="M203" s="52"/>
      <c r="N203">
        <f>IF(E203=2,E203*propocet!$K$17,propocet!$K$15+propocet!$K$17)</f>
        <v>6.5000000000000009</v>
      </c>
      <c r="O203" s="2">
        <f t="shared" si="24"/>
        <v>7.6875</v>
      </c>
      <c r="P203" s="2">
        <f t="shared" si="25"/>
        <v>25.574999999999999</v>
      </c>
      <c r="Q203" s="2">
        <f>E203*VLOOKUP(popis!$B$23,Uvse,2,0)</f>
        <v>22.349999999999998</v>
      </c>
      <c r="R203" s="2">
        <f>E203*VLOOKUP(popis!$B$28,Uvse,2,0)</f>
        <v>10.875</v>
      </c>
      <c r="S203" s="2">
        <f>IF(F203=12,CO_ukony!$K$7,IF(F203=6,CO_ukony!$K$6,IF(F203=3,propocet!$K$20,F203*VLOOKUP($AA$13,Uvse,2,0))))</f>
        <v>5.9013888888888895</v>
      </c>
      <c r="T203" s="2">
        <f>IF(F203=12,CO_ukony!$K$5,IF(F203=6,CO_ukony!$K$4,IF(F203=3,propocet!$K$22,F203*VLOOKUP($AA$14,Uvse,2,0))))</f>
        <v>8.313194444444445</v>
      </c>
      <c r="U203" s="2">
        <f t="shared" si="26"/>
        <v>14.374999999999998</v>
      </c>
      <c r="V203" s="2">
        <f t="shared" si="27"/>
        <v>9.7125000000000004</v>
      </c>
      <c r="W203" s="2">
        <f t="shared" si="28"/>
        <v>0</v>
      </c>
      <c r="X203" s="2">
        <f t="shared" si="29"/>
        <v>20.849999999999998</v>
      </c>
      <c r="Y203" s="2">
        <f t="shared" si="30"/>
        <v>21.6</v>
      </c>
    </row>
    <row r="204" spans="2:25">
      <c r="B204" t="s">
        <v>351</v>
      </c>
      <c r="E204">
        <v>2</v>
      </c>
      <c r="F204">
        <v>2</v>
      </c>
      <c r="G204">
        <v>2</v>
      </c>
      <c r="H204">
        <v>0</v>
      </c>
      <c r="I204">
        <v>2</v>
      </c>
      <c r="J204">
        <v>1</v>
      </c>
      <c r="L204" s="52">
        <f t="shared" si="31"/>
        <v>147.23958333333334</v>
      </c>
      <c r="M204" s="52"/>
      <c r="N204">
        <f>IF(E204=2,E204*propocet!$K$17,propocet!$K$15+propocet!$K$17)</f>
        <v>6.5000000000000009</v>
      </c>
      <c r="O204" s="2">
        <f t="shared" si="24"/>
        <v>7.6875</v>
      </c>
      <c r="P204" s="2">
        <f t="shared" si="25"/>
        <v>25.574999999999999</v>
      </c>
      <c r="Q204" s="2">
        <f>E204*VLOOKUP(popis!$B$23,Uvse,2,0)</f>
        <v>22.349999999999998</v>
      </c>
      <c r="R204" s="2">
        <f>E204*VLOOKUP(popis!$B$28,Uvse,2,0)</f>
        <v>10.875</v>
      </c>
      <c r="S204" s="2">
        <f>IF(F204=12,CO_ukony!$K$7,IF(F204=6,CO_ukony!$K$6,IF(F204=3,propocet!$K$20,F204*VLOOKUP($AA$13,Uvse,2,0))))</f>
        <v>5.9013888888888895</v>
      </c>
      <c r="T204" s="2">
        <f>IF(F204=12,CO_ukony!$K$5,IF(F204=6,CO_ukony!$K$4,IF(F204=3,propocet!$K$22,F204*VLOOKUP($AA$14,Uvse,2,0))))</f>
        <v>8.313194444444445</v>
      </c>
      <c r="U204" s="2">
        <f t="shared" si="26"/>
        <v>14.374999999999998</v>
      </c>
      <c r="V204" s="2">
        <f t="shared" si="27"/>
        <v>9.7125000000000004</v>
      </c>
      <c r="W204" s="2">
        <f t="shared" si="28"/>
        <v>0</v>
      </c>
      <c r="X204" s="2">
        <f t="shared" si="29"/>
        <v>20.849999999999998</v>
      </c>
      <c r="Y204" s="2">
        <f t="shared" si="30"/>
        <v>21.6</v>
      </c>
    </row>
    <row r="205" spans="2:25">
      <c r="B205" t="s">
        <v>352</v>
      </c>
      <c r="E205">
        <v>2</v>
      </c>
      <c r="F205">
        <v>2</v>
      </c>
      <c r="G205">
        <v>2</v>
      </c>
      <c r="H205">
        <v>0</v>
      </c>
      <c r="I205">
        <v>2</v>
      </c>
      <c r="J205">
        <v>1</v>
      </c>
      <c r="L205" s="52">
        <f t="shared" si="31"/>
        <v>147.23958333333334</v>
      </c>
      <c r="M205" s="52"/>
      <c r="N205">
        <f>IF(E205=2,E205*propocet!$K$17,propocet!$K$15+propocet!$K$17)</f>
        <v>6.5000000000000009</v>
      </c>
      <c r="O205" s="2">
        <f t="shared" si="24"/>
        <v>7.6875</v>
      </c>
      <c r="P205" s="2">
        <f t="shared" si="25"/>
        <v>25.574999999999999</v>
      </c>
      <c r="Q205" s="2">
        <f>E205*VLOOKUP(popis!$B$23,Uvse,2,0)</f>
        <v>22.349999999999998</v>
      </c>
      <c r="R205" s="2">
        <f>E205*VLOOKUP(popis!$B$28,Uvse,2,0)</f>
        <v>10.875</v>
      </c>
      <c r="S205" s="2">
        <f>IF(F205=12,CO_ukony!$K$7,IF(F205=6,CO_ukony!$K$6,IF(F205=3,propocet!$K$20,F205*VLOOKUP($AA$13,Uvse,2,0))))</f>
        <v>5.9013888888888895</v>
      </c>
      <c r="T205" s="2">
        <f>IF(F205=12,CO_ukony!$K$5,IF(F205=6,CO_ukony!$K$4,IF(F205=3,propocet!$K$22,F205*VLOOKUP($AA$14,Uvse,2,0))))</f>
        <v>8.313194444444445</v>
      </c>
      <c r="U205" s="2">
        <f t="shared" si="26"/>
        <v>14.374999999999998</v>
      </c>
      <c r="V205" s="2">
        <f t="shared" si="27"/>
        <v>9.7125000000000004</v>
      </c>
      <c r="W205" s="2">
        <f t="shared" si="28"/>
        <v>0</v>
      </c>
      <c r="X205" s="2">
        <f t="shared" si="29"/>
        <v>20.849999999999998</v>
      </c>
      <c r="Y205" s="2">
        <f t="shared" si="30"/>
        <v>21.6</v>
      </c>
    </row>
    <row r="206" spans="2:25">
      <c r="B206" t="s">
        <v>353</v>
      </c>
      <c r="E206">
        <v>2</v>
      </c>
      <c r="F206">
        <v>6</v>
      </c>
      <c r="G206">
        <v>2</v>
      </c>
      <c r="H206">
        <v>0</v>
      </c>
      <c r="I206">
        <v>2</v>
      </c>
      <c r="J206">
        <v>1</v>
      </c>
      <c r="L206" s="52">
        <f t="shared" si="31"/>
        <v>171.81249999999997</v>
      </c>
      <c r="M206" s="52"/>
      <c r="N206">
        <f>IF(E206=2,E206*propocet!$K$17,propocet!$K$15+propocet!$K$17)</f>
        <v>6.5000000000000009</v>
      </c>
      <c r="O206" s="2">
        <f t="shared" si="24"/>
        <v>7.6875</v>
      </c>
      <c r="P206" s="2">
        <f t="shared" si="25"/>
        <v>25.574999999999999</v>
      </c>
      <c r="Q206" s="2">
        <f>E206*VLOOKUP(popis!$B$23,Uvse,2,0)</f>
        <v>22.349999999999998</v>
      </c>
      <c r="R206" s="2">
        <f>E206*VLOOKUP(popis!$B$28,Uvse,2,0)</f>
        <v>10.875</v>
      </c>
      <c r="S206" s="2">
        <f>IF(F206=12,CO_ukony!$K$7,IF(F206=6,CO_ukony!$K$6,IF(F206=3,propocet!$K$20,F206*VLOOKUP($AA$13,Uvse,2,0))))</f>
        <v>14.725</v>
      </c>
      <c r="T206" s="2">
        <f>IF(F206=12,CO_ukony!$K$5,IF(F206=6,CO_ukony!$K$4,IF(F206=3,propocet!$K$22,F206*VLOOKUP($AA$14,Uvse,2,0))))</f>
        <v>24.0625</v>
      </c>
      <c r="U206" s="2">
        <f t="shared" si="26"/>
        <v>14.374999999999998</v>
      </c>
      <c r="V206" s="2">
        <f t="shared" si="27"/>
        <v>9.7125000000000004</v>
      </c>
      <c r="W206" s="2">
        <f t="shared" si="28"/>
        <v>0</v>
      </c>
      <c r="X206" s="2">
        <f t="shared" si="29"/>
        <v>20.849999999999998</v>
      </c>
      <c r="Y206" s="2">
        <f t="shared" si="30"/>
        <v>21.6</v>
      </c>
    </row>
    <row r="207" spans="2:25">
      <c r="B207" t="s">
        <v>354</v>
      </c>
      <c r="E207">
        <v>2</v>
      </c>
      <c r="F207">
        <v>10</v>
      </c>
      <c r="G207">
        <v>2</v>
      </c>
      <c r="H207">
        <v>0</v>
      </c>
      <c r="I207">
        <v>2</v>
      </c>
      <c r="J207">
        <v>1</v>
      </c>
      <c r="L207" s="52">
        <f t="shared" si="31"/>
        <v>204.09791666666666</v>
      </c>
      <c r="M207" s="52"/>
      <c r="N207">
        <f>IF(E207=2,E207*propocet!$K$17,propocet!$K$15+propocet!$K$17)</f>
        <v>6.5000000000000009</v>
      </c>
      <c r="O207" s="2">
        <f t="shared" si="24"/>
        <v>7.6875</v>
      </c>
      <c r="P207" s="2">
        <f t="shared" si="25"/>
        <v>25.574999999999999</v>
      </c>
      <c r="Q207" s="2">
        <f>E207*VLOOKUP(popis!$B$23,Uvse,2,0)</f>
        <v>22.349999999999998</v>
      </c>
      <c r="R207" s="2">
        <f>E207*VLOOKUP(popis!$B$28,Uvse,2,0)</f>
        <v>10.875</v>
      </c>
      <c r="S207" s="2">
        <f>IF(F207=12,CO_ukony!$K$7,IF(F207=6,CO_ukony!$K$6,IF(F207=3,propocet!$K$20,F207*VLOOKUP($AA$13,Uvse,2,0))))</f>
        <v>29.506944444444446</v>
      </c>
      <c r="T207" s="2">
        <f>IF(F207=12,CO_ukony!$K$5,IF(F207=6,CO_ukony!$K$4,IF(F207=3,propocet!$K$22,F207*VLOOKUP($AA$14,Uvse,2,0))))</f>
        <v>41.565972222222229</v>
      </c>
      <c r="U207" s="2">
        <f t="shared" si="26"/>
        <v>14.374999999999998</v>
      </c>
      <c r="V207" s="2">
        <f t="shared" si="27"/>
        <v>9.7125000000000004</v>
      </c>
      <c r="W207" s="2">
        <f t="shared" si="28"/>
        <v>0</v>
      </c>
      <c r="X207" s="2">
        <f t="shared" si="29"/>
        <v>20.849999999999998</v>
      </c>
      <c r="Y207" s="2">
        <f t="shared" si="30"/>
        <v>21.6</v>
      </c>
    </row>
    <row r="208" spans="2:25">
      <c r="B208" t="s">
        <v>355</v>
      </c>
      <c r="E208">
        <v>2</v>
      </c>
      <c r="F208">
        <v>3</v>
      </c>
      <c r="G208">
        <v>2</v>
      </c>
      <c r="H208">
        <v>0</v>
      </c>
      <c r="I208">
        <v>2</v>
      </c>
      <c r="J208">
        <v>1</v>
      </c>
      <c r="L208" s="52">
        <f t="shared" si="31"/>
        <v>155.6</v>
      </c>
      <c r="M208" s="52"/>
      <c r="N208">
        <f>IF(E208=2,E208*propocet!$K$17,propocet!$K$15+propocet!$K$17)</f>
        <v>6.5000000000000009</v>
      </c>
      <c r="O208" s="2">
        <f t="shared" si="24"/>
        <v>7.6875</v>
      </c>
      <c r="P208" s="2">
        <f t="shared" si="25"/>
        <v>25.574999999999999</v>
      </c>
      <c r="Q208" s="2">
        <f>E208*VLOOKUP(popis!$B$23,Uvse,2,0)</f>
        <v>22.349999999999998</v>
      </c>
      <c r="R208" s="2">
        <f>E208*VLOOKUP(popis!$B$28,Uvse,2,0)</f>
        <v>10.875</v>
      </c>
      <c r="S208" s="2">
        <f>IF(F208=12,CO_ukony!$K$7,IF(F208=6,CO_ukony!$K$6,IF(F208=3,propocet!$K$20,F208*VLOOKUP($AA$13,Uvse,2,0))))</f>
        <v>10.6625</v>
      </c>
      <c r="T208" s="2">
        <f>IF(F208=12,CO_ukony!$K$5,IF(F208=6,CO_ukony!$K$4,IF(F208=3,propocet!$K$22,F208*VLOOKUP($AA$14,Uvse,2,0))))</f>
        <v>11.9125</v>
      </c>
      <c r="U208" s="2">
        <f t="shared" si="26"/>
        <v>14.374999999999998</v>
      </c>
      <c r="V208" s="2">
        <f t="shared" si="27"/>
        <v>9.7125000000000004</v>
      </c>
      <c r="W208" s="2">
        <f t="shared" si="28"/>
        <v>0</v>
      </c>
      <c r="X208" s="2">
        <f t="shared" si="29"/>
        <v>20.849999999999998</v>
      </c>
      <c r="Y208" s="2">
        <f t="shared" si="30"/>
        <v>21.6</v>
      </c>
    </row>
    <row r="209" spans="2:25">
      <c r="B209" t="s">
        <v>356</v>
      </c>
      <c r="E209">
        <v>2</v>
      </c>
      <c r="F209">
        <v>2</v>
      </c>
      <c r="G209">
        <v>2</v>
      </c>
      <c r="H209">
        <v>0</v>
      </c>
      <c r="I209">
        <v>2</v>
      </c>
      <c r="J209">
        <v>1</v>
      </c>
      <c r="L209" s="52">
        <f t="shared" si="31"/>
        <v>147.23958333333334</v>
      </c>
      <c r="M209" s="52"/>
      <c r="N209">
        <f>IF(E209=2,E209*propocet!$K$17,propocet!$K$15+propocet!$K$17)</f>
        <v>6.5000000000000009</v>
      </c>
      <c r="O209" s="2">
        <f t="shared" si="24"/>
        <v>7.6875</v>
      </c>
      <c r="P209" s="2">
        <f t="shared" si="25"/>
        <v>25.574999999999999</v>
      </c>
      <c r="Q209" s="2">
        <f>E209*VLOOKUP(popis!$B$23,Uvse,2,0)</f>
        <v>22.349999999999998</v>
      </c>
      <c r="R209" s="2">
        <f>E209*VLOOKUP(popis!$B$28,Uvse,2,0)</f>
        <v>10.875</v>
      </c>
      <c r="S209" s="2">
        <f>IF(F209=12,CO_ukony!$K$7,IF(F209=6,CO_ukony!$K$6,IF(F209=3,propocet!$K$20,F209*VLOOKUP($AA$13,Uvse,2,0))))</f>
        <v>5.9013888888888895</v>
      </c>
      <c r="T209" s="2">
        <f>IF(F209=12,CO_ukony!$K$5,IF(F209=6,CO_ukony!$K$4,IF(F209=3,propocet!$K$22,F209*VLOOKUP($AA$14,Uvse,2,0))))</f>
        <v>8.313194444444445</v>
      </c>
      <c r="U209" s="2">
        <f t="shared" si="26"/>
        <v>14.374999999999998</v>
      </c>
      <c r="V209" s="2">
        <f t="shared" si="27"/>
        <v>9.7125000000000004</v>
      </c>
      <c r="W209" s="2">
        <f t="shared" si="28"/>
        <v>0</v>
      </c>
      <c r="X209" s="2">
        <f t="shared" si="29"/>
        <v>20.849999999999998</v>
      </c>
      <c r="Y209" s="2">
        <f t="shared" si="30"/>
        <v>21.6</v>
      </c>
    </row>
    <row r="210" spans="2:25">
      <c r="B210" t="s">
        <v>357</v>
      </c>
      <c r="E210">
        <v>2</v>
      </c>
      <c r="F210">
        <v>12</v>
      </c>
      <c r="G210">
        <v>2</v>
      </c>
      <c r="H210">
        <v>0</v>
      </c>
      <c r="I210">
        <v>2</v>
      </c>
      <c r="J210">
        <v>1</v>
      </c>
      <c r="L210" s="52">
        <f t="shared" si="31"/>
        <v>221.01249999999999</v>
      </c>
      <c r="M210" s="52"/>
      <c r="N210">
        <f>IF(E210=2,E210*propocet!$K$17,propocet!$K$15+propocet!$K$17)</f>
        <v>6.5000000000000009</v>
      </c>
      <c r="O210" s="2">
        <f t="shared" si="24"/>
        <v>7.6875</v>
      </c>
      <c r="P210" s="2">
        <f t="shared" si="25"/>
        <v>25.574999999999999</v>
      </c>
      <c r="Q210" s="2">
        <f>E210*VLOOKUP(popis!$B$23,Uvse,2,0)</f>
        <v>22.349999999999998</v>
      </c>
      <c r="R210" s="2">
        <f>E210*VLOOKUP(popis!$B$28,Uvse,2,0)</f>
        <v>10.875</v>
      </c>
      <c r="S210" s="2">
        <f>IF(F210=12,CO_ukony!$K$7,IF(F210=6,CO_ukony!$K$6,IF(F210=3,propocet!$K$20,F210*VLOOKUP($AA$13,Uvse,2,0))))</f>
        <v>34.125</v>
      </c>
      <c r="T210" s="2">
        <f>IF(F210=12,CO_ukony!$K$5,IF(F210=6,CO_ukony!$K$4,IF(F210=3,propocet!$K$22,F210*VLOOKUP($AA$14,Uvse,2,0))))</f>
        <v>53.862500000000004</v>
      </c>
      <c r="U210" s="2">
        <f t="shared" si="26"/>
        <v>14.374999999999998</v>
      </c>
      <c r="V210" s="2">
        <f t="shared" si="27"/>
        <v>9.7125000000000004</v>
      </c>
      <c r="W210" s="2">
        <f t="shared" si="28"/>
        <v>0</v>
      </c>
      <c r="X210" s="2">
        <f t="shared" si="29"/>
        <v>20.849999999999998</v>
      </c>
      <c r="Y210" s="2">
        <f t="shared" si="30"/>
        <v>21.6</v>
      </c>
    </row>
    <row r="211" spans="2:25">
      <c r="B211" t="s">
        <v>358</v>
      </c>
      <c r="E211">
        <v>2</v>
      </c>
      <c r="F211">
        <v>6</v>
      </c>
      <c r="G211">
        <v>2</v>
      </c>
      <c r="H211">
        <v>0</v>
      </c>
      <c r="I211">
        <v>2</v>
      </c>
      <c r="J211">
        <v>1</v>
      </c>
      <c r="L211" s="52">
        <f t="shared" si="31"/>
        <v>171.81249999999997</v>
      </c>
      <c r="M211" s="52"/>
      <c r="N211">
        <f>IF(E211=2,E211*propocet!$K$17,propocet!$K$15+propocet!$K$17)</f>
        <v>6.5000000000000009</v>
      </c>
      <c r="O211" s="2">
        <f t="shared" si="24"/>
        <v>7.6875</v>
      </c>
      <c r="P211" s="2">
        <f t="shared" si="25"/>
        <v>25.574999999999999</v>
      </c>
      <c r="Q211" s="2">
        <f>E211*VLOOKUP(popis!$B$23,Uvse,2,0)</f>
        <v>22.349999999999998</v>
      </c>
      <c r="R211" s="2">
        <f>E211*VLOOKUP(popis!$B$28,Uvse,2,0)</f>
        <v>10.875</v>
      </c>
      <c r="S211" s="2">
        <f>IF(F211=12,CO_ukony!$K$7,IF(F211=6,CO_ukony!$K$6,IF(F211=3,propocet!$K$20,F211*VLOOKUP($AA$13,Uvse,2,0))))</f>
        <v>14.725</v>
      </c>
      <c r="T211" s="2">
        <f>IF(F211=12,CO_ukony!$K$5,IF(F211=6,CO_ukony!$K$4,IF(F211=3,propocet!$K$22,F211*VLOOKUP($AA$14,Uvse,2,0))))</f>
        <v>24.0625</v>
      </c>
      <c r="U211" s="2">
        <f t="shared" si="26"/>
        <v>14.374999999999998</v>
      </c>
      <c r="V211" s="2">
        <f t="shared" si="27"/>
        <v>9.7125000000000004</v>
      </c>
      <c r="W211" s="2">
        <f t="shared" si="28"/>
        <v>0</v>
      </c>
      <c r="X211" s="2">
        <f t="shared" si="29"/>
        <v>20.849999999999998</v>
      </c>
      <c r="Y211" s="2">
        <f t="shared" si="30"/>
        <v>21.6</v>
      </c>
    </row>
    <row r="212" spans="2:25">
      <c r="B212" t="s">
        <v>359</v>
      </c>
      <c r="E212">
        <v>2</v>
      </c>
      <c r="F212">
        <v>12</v>
      </c>
      <c r="G212">
        <v>2</v>
      </c>
      <c r="H212">
        <v>0</v>
      </c>
      <c r="I212">
        <v>2</v>
      </c>
      <c r="J212">
        <v>1</v>
      </c>
      <c r="L212" s="52">
        <f t="shared" si="31"/>
        <v>221.01249999999999</v>
      </c>
      <c r="M212" s="52"/>
      <c r="N212">
        <f>IF(E212=2,E212*propocet!$K$17,propocet!$K$15+propocet!$K$17)</f>
        <v>6.5000000000000009</v>
      </c>
      <c r="O212" s="2">
        <f t="shared" si="24"/>
        <v>7.6875</v>
      </c>
      <c r="P212" s="2">
        <f t="shared" si="25"/>
        <v>25.574999999999999</v>
      </c>
      <c r="Q212" s="2">
        <f>E212*VLOOKUP(popis!$B$23,Uvse,2,0)</f>
        <v>22.349999999999998</v>
      </c>
      <c r="R212" s="2">
        <f>E212*VLOOKUP(popis!$B$28,Uvse,2,0)</f>
        <v>10.875</v>
      </c>
      <c r="S212" s="2">
        <f>IF(F212=12,CO_ukony!$K$7,IF(F212=6,CO_ukony!$K$6,IF(F212=3,propocet!$K$20,F212*VLOOKUP($AA$13,Uvse,2,0))))</f>
        <v>34.125</v>
      </c>
      <c r="T212" s="2">
        <f>IF(F212=12,CO_ukony!$K$5,IF(F212=6,CO_ukony!$K$4,IF(F212=3,propocet!$K$22,F212*VLOOKUP($AA$14,Uvse,2,0))))</f>
        <v>53.862500000000004</v>
      </c>
      <c r="U212" s="2">
        <f t="shared" si="26"/>
        <v>14.374999999999998</v>
      </c>
      <c r="V212" s="2">
        <f t="shared" si="27"/>
        <v>9.7125000000000004</v>
      </c>
      <c r="W212" s="2">
        <f t="shared" si="28"/>
        <v>0</v>
      </c>
      <c r="X212" s="2">
        <f t="shared" si="29"/>
        <v>20.849999999999998</v>
      </c>
      <c r="Y212" s="2">
        <f t="shared" si="30"/>
        <v>21.6</v>
      </c>
    </row>
    <row r="213" spans="2:25">
      <c r="B213" t="s">
        <v>360</v>
      </c>
      <c r="E213">
        <v>2</v>
      </c>
      <c r="F213">
        <v>2</v>
      </c>
      <c r="G213">
        <v>2</v>
      </c>
      <c r="H213">
        <v>0</v>
      </c>
      <c r="I213">
        <v>2</v>
      </c>
      <c r="J213">
        <v>1</v>
      </c>
      <c r="L213" s="52">
        <f t="shared" si="31"/>
        <v>147.23958333333334</v>
      </c>
      <c r="M213" s="52"/>
      <c r="N213">
        <f>IF(E213=2,E213*propocet!$K$17,propocet!$K$15+propocet!$K$17)</f>
        <v>6.5000000000000009</v>
      </c>
      <c r="O213" s="2">
        <f t="shared" si="24"/>
        <v>7.6875</v>
      </c>
      <c r="P213" s="2">
        <f t="shared" si="25"/>
        <v>25.574999999999999</v>
      </c>
      <c r="Q213" s="2">
        <f>E213*VLOOKUP(popis!$B$23,Uvse,2,0)</f>
        <v>22.349999999999998</v>
      </c>
      <c r="R213" s="2">
        <f>E213*VLOOKUP(popis!$B$28,Uvse,2,0)</f>
        <v>10.875</v>
      </c>
      <c r="S213" s="2">
        <f>IF(F213=12,CO_ukony!$K$7,IF(F213=6,CO_ukony!$K$6,IF(F213=3,propocet!$K$20,F213*VLOOKUP($AA$13,Uvse,2,0))))</f>
        <v>5.9013888888888895</v>
      </c>
      <c r="T213" s="2">
        <f>IF(F213=12,CO_ukony!$K$5,IF(F213=6,CO_ukony!$K$4,IF(F213=3,propocet!$K$22,F213*VLOOKUP($AA$14,Uvse,2,0))))</f>
        <v>8.313194444444445</v>
      </c>
      <c r="U213" s="2">
        <f t="shared" si="26"/>
        <v>14.374999999999998</v>
      </c>
      <c r="V213" s="2">
        <f t="shared" si="27"/>
        <v>9.7125000000000004</v>
      </c>
      <c r="W213" s="2">
        <f t="shared" si="28"/>
        <v>0</v>
      </c>
      <c r="X213" s="2">
        <f t="shared" si="29"/>
        <v>20.849999999999998</v>
      </c>
      <c r="Y213" s="2">
        <f t="shared" si="30"/>
        <v>21.6</v>
      </c>
    </row>
    <row r="214" spans="2:25">
      <c r="B214" t="s">
        <v>361</v>
      </c>
      <c r="E214">
        <v>2</v>
      </c>
      <c r="F214">
        <v>2</v>
      </c>
      <c r="G214">
        <v>2</v>
      </c>
      <c r="H214">
        <v>0</v>
      </c>
      <c r="I214">
        <v>2</v>
      </c>
      <c r="J214">
        <v>1</v>
      </c>
      <c r="L214" s="52">
        <f t="shared" si="31"/>
        <v>147.23958333333334</v>
      </c>
      <c r="M214" s="52"/>
      <c r="N214">
        <f>IF(E214=2,E214*propocet!$K$17,propocet!$K$15+propocet!$K$17)</f>
        <v>6.5000000000000009</v>
      </c>
      <c r="O214" s="2">
        <f t="shared" si="24"/>
        <v>7.6875</v>
      </c>
      <c r="P214" s="2">
        <f t="shared" si="25"/>
        <v>25.574999999999999</v>
      </c>
      <c r="Q214" s="2">
        <f>E214*VLOOKUP(popis!$B$23,Uvse,2,0)</f>
        <v>22.349999999999998</v>
      </c>
      <c r="R214" s="2">
        <f>E214*VLOOKUP(popis!$B$28,Uvse,2,0)</f>
        <v>10.875</v>
      </c>
      <c r="S214" s="2">
        <f>IF(F214=12,CO_ukony!$K$7,IF(F214=6,CO_ukony!$K$6,IF(F214=3,propocet!$K$20,F214*VLOOKUP($AA$13,Uvse,2,0))))</f>
        <v>5.9013888888888895</v>
      </c>
      <c r="T214" s="2">
        <f>IF(F214=12,CO_ukony!$K$5,IF(F214=6,CO_ukony!$K$4,IF(F214=3,propocet!$K$22,F214*VLOOKUP($AA$14,Uvse,2,0))))</f>
        <v>8.313194444444445</v>
      </c>
      <c r="U214" s="2">
        <f t="shared" si="26"/>
        <v>14.374999999999998</v>
      </c>
      <c r="V214" s="2">
        <f t="shared" si="27"/>
        <v>9.7125000000000004</v>
      </c>
      <c r="W214" s="2">
        <f t="shared" si="28"/>
        <v>0</v>
      </c>
      <c r="X214" s="2">
        <f t="shared" si="29"/>
        <v>20.849999999999998</v>
      </c>
      <c r="Y214" s="2">
        <f t="shared" si="30"/>
        <v>21.6</v>
      </c>
    </row>
    <row r="215" spans="2:25">
      <c r="B215" t="s">
        <v>362</v>
      </c>
      <c r="E215">
        <v>2</v>
      </c>
      <c r="F215">
        <v>12</v>
      </c>
      <c r="G215">
        <v>2</v>
      </c>
      <c r="H215">
        <v>0</v>
      </c>
      <c r="I215">
        <v>2</v>
      </c>
      <c r="J215">
        <v>1</v>
      </c>
      <c r="L215" s="52">
        <f t="shared" si="31"/>
        <v>221.01249999999999</v>
      </c>
      <c r="M215" s="52"/>
      <c r="N215">
        <f>IF(E215=2,E215*propocet!$K$17,propocet!$K$15+propocet!$K$17)</f>
        <v>6.5000000000000009</v>
      </c>
      <c r="O215" s="2">
        <f t="shared" si="24"/>
        <v>7.6875</v>
      </c>
      <c r="P215" s="2">
        <f t="shared" si="25"/>
        <v>25.574999999999999</v>
      </c>
      <c r="Q215" s="2">
        <f>E215*VLOOKUP(popis!$B$23,Uvse,2,0)</f>
        <v>22.349999999999998</v>
      </c>
      <c r="R215" s="2">
        <f>E215*VLOOKUP(popis!$B$28,Uvse,2,0)</f>
        <v>10.875</v>
      </c>
      <c r="S215" s="2">
        <f>IF(F215=12,CO_ukony!$K$7,IF(F215=6,CO_ukony!$K$6,IF(F215=3,propocet!$K$20,F215*VLOOKUP($AA$13,Uvse,2,0))))</f>
        <v>34.125</v>
      </c>
      <c r="T215" s="2">
        <f>IF(F215=12,CO_ukony!$K$5,IF(F215=6,CO_ukony!$K$4,IF(F215=3,propocet!$K$22,F215*VLOOKUP($AA$14,Uvse,2,0))))</f>
        <v>53.862500000000004</v>
      </c>
      <c r="U215" s="2">
        <f t="shared" si="26"/>
        <v>14.374999999999998</v>
      </c>
      <c r="V215" s="2">
        <f t="shared" si="27"/>
        <v>9.7125000000000004</v>
      </c>
      <c r="W215" s="2">
        <f t="shared" si="28"/>
        <v>0</v>
      </c>
      <c r="X215" s="2">
        <f t="shared" si="29"/>
        <v>20.849999999999998</v>
      </c>
      <c r="Y215" s="2">
        <f t="shared" si="30"/>
        <v>21.6</v>
      </c>
    </row>
    <row r="216" spans="2:25">
      <c r="B216" t="s">
        <v>363</v>
      </c>
      <c r="E216">
        <v>1</v>
      </c>
      <c r="F216">
        <v>1</v>
      </c>
      <c r="G216">
        <v>2</v>
      </c>
      <c r="H216">
        <v>0</v>
      </c>
      <c r="I216">
        <v>2</v>
      </c>
      <c r="J216">
        <v>1</v>
      </c>
      <c r="L216" s="52">
        <f t="shared" si="31"/>
        <v>123.51979166666666</v>
      </c>
      <c r="M216" s="52"/>
      <c r="N216">
        <f>IF(E216=2,E216*propocet!$K$17,propocet!$K$15+propocet!$K$17)</f>
        <v>13.575000000000001</v>
      </c>
      <c r="O216" s="2">
        <f t="shared" si="24"/>
        <v>7.6875</v>
      </c>
      <c r="P216" s="2">
        <f t="shared" si="25"/>
        <v>25.574999999999999</v>
      </c>
      <c r="Q216" s="2">
        <f>E216*VLOOKUP(popis!$B$23,Uvse,2,0)</f>
        <v>11.174999999999999</v>
      </c>
      <c r="R216" s="2">
        <f>E216*VLOOKUP(popis!$B$28,Uvse,2,0)</f>
        <v>5.4375</v>
      </c>
      <c r="S216" s="2">
        <f>IF(F216=12,CO_ukony!$K$7,IF(F216=6,CO_ukony!$K$6,IF(F216=3,propocet!$K$20,F216*VLOOKUP($AA$13,Uvse,2,0))))</f>
        <v>2.9506944444444447</v>
      </c>
      <c r="T216" s="2">
        <f>IF(F216=12,CO_ukony!$K$5,IF(F216=6,CO_ukony!$K$4,IF(F216=3,propocet!$K$22,F216*VLOOKUP($AA$14,Uvse,2,0))))</f>
        <v>4.1565972222222225</v>
      </c>
      <c r="U216" s="2">
        <f t="shared" si="26"/>
        <v>14.374999999999998</v>
      </c>
      <c r="V216" s="2">
        <f t="shared" si="27"/>
        <v>9.7125000000000004</v>
      </c>
      <c r="W216" s="2">
        <f t="shared" si="28"/>
        <v>0</v>
      </c>
      <c r="X216" s="2">
        <f t="shared" si="29"/>
        <v>20.849999999999998</v>
      </c>
      <c r="Y216" s="2">
        <f t="shared" si="30"/>
        <v>21.6</v>
      </c>
    </row>
    <row r="217" spans="2:25">
      <c r="B217" t="s">
        <v>364</v>
      </c>
      <c r="E217">
        <v>2</v>
      </c>
      <c r="F217">
        <v>2</v>
      </c>
      <c r="G217">
        <v>2</v>
      </c>
      <c r="H217">
        <v>0</v>
      </c>
      <c r="I217">
        <v>2</v>
      </c>
      <c r="J217">
        <v>1</v>
      </c>
      <c r="L217" s="52">
        <f t="shared" si="31"/>
        <v>147.23958333333334</v>
      </c>
      <c r="M217" s="52"/>
      <c r="N217">
        <f>IF(E217=2,E217*propocet!$K$17,propocet!$K$15+propocet!$K$17)</f>
        <v>6.5000000000000009</v>
      </c>
      <c r="O217" s="2">
        <f t="shared" si="24"/>
        <v>7.6875</v>
      </c>
      <c r="P217" s="2">
        <f t="shared" si="25"/>
        <v>25.574999999999999</v>
      </c>
      <c r="Q217" s="2">
        <f>E217*VLOOKUP(popis!$B$23,Uvse,2,0)</f>
        <v>22.349999999999998</v>
      </c>
      <c r="R217" s="2">
        <f>E217*VLOOKUP(popis!$B$28,Uvse,2,0)</f>
        <v>10.875</v>
      </c>
      <c r="S217" s="2">
        <f>IF(F217=12,CO_ukony!$K$7,IF(F217=6,CO_ukony!$K$6,IF(F217=3,propocet!$K$20,F217*VLOOKUP($AA$13,Uvse,2,0))))</f>
        <v>5.9013888888888895</v>
      </c>
      <c r="T217" s="2">
        <f>IF(F217=12,CO_ukony!$K$5,IF(F217=6,CO_ukony!$K$4,IF(F217=3,propocet!$K$22,F217*VLOOKUP($AA$14,Uvse,2,0))))</f>
        <v>8.313194444444445</v>
      </c>
      <c r="U217" s="2">
        <f t="shared" si="26"/>
        <v>14.374999999999998</v>
      </c>
      <c r="V217" s="2">
        <f t="shared" si="27"/>
        <v>9.7125000000000004</v>
      </c>
      <c r="W217" s="2">
        <f t="shared" si="28"/>
        <v>0</v>
      </c>
      <c r="X217" s="2">
        <f t="shared" si="29"/>
        <v>20.849999999999998</v>
      </c>
      <c r="Y217" s="2">
        <f t="shared" si="30"/>
        <v>21.6</v>
      </c>
    </row>
    <row r="218" spans="2:25">
      <c r="B218" t="s">
        <v>365</v>
      </c>
      <c r="E218">
        <v>2</v>
      </c>
      <c r="F218">
        <v>6</v>
      </c>
      <c r="G218">
        <v>2</v>
      </c>
      <c r="H218">
        <v>0</v>
      </c>
      <c r="I218">
        <v>2</v>
      </c>
      <c r="J218">
        <v>1</v>
      </c>
      <c r="L218" s="52">
        <f t="shared" si="31"/>
        <v>171.81249999999997</v>
      </c>
      <c r="M218" s="52"/>
      <c r="N218">
        <f>IF(E218=2,E218*propocet!$K$17,propocet!$K$15+propocet!$K$17)</f>
        <v>6.5000000000000009</v>
      </c>
      <c r="O218" s="2">
        <f t="shared" si="24"/>
        <v>7.6875</v>
      </c>
      <c r="P218" s="2">
        <f t="shared" si="25"/>
        <v>25.574999999999999</v>
      </c>
      <c r="Q218" s="2">
        <f>E218*VLOOKUP(popis!$B$23,Uvse,2,0)</f>
        <v>22.349999999999998</v>
      </c>
      <c r="R218" s="2">
        <f>E218*VLOOKUP(popis!$B$28,Uvse,2,0)</f>
        <v>10.875</v>
      </c>
      <c r="S218" s="2">
        <f>IF(F218=12,CO_ukony!$K$7,IF(F218=6,CO_ukony!$K$6,IF(F218=3,propocet!$K$20,F218*VLOOKUP($AA$13,Uvse,2,0))))</f>
        <v>14.725</v>
      </c>
      <c r="T218" s="2">
        <f>IF(F218=12,CO_ukony!$K$5,IF(F218=6,CO_ukony!$K$4,IF(F218=3,propocet!$K$22,F218*VLOOKUP($AA$14,Uvse,2,0))))</f>
        <v>24.0625</v>
      </c>
      <c r="U218" s="2">
        <f t="shared" si="26"/>
        <v>14.374999999999998</v>
      </c>
      <c r="V218" s="2">
        <f t="shared" si="27"/>
        <v>9.7125000000000004</v>
      </c>
      <c r="W218" s="2">
        <f t="shared" si="28"/>
        <v>0</v>
      </c>
      <c r="X218" s="2">
        <f t="shared" si="29"/>
        <v>20.849999999999998</v>
      </c>
      <c r="Y218" s="2">
        <f t="shared" si="30"/>
        <v>21.6</v>
      </c>
    </row>
    <row r="219" spans="2:25">
      <c r="B219" t="s">
        <v>366</v>
      </c>
      <c r="E219">
        <v>2</v>
      </c>
      <c r="F219">
        <v>8</v>
      </c>
      <c r="G219">
        <v>2</v>
      </c>
      <c r="H219">
        <v>0</v>
      </c>
      <c r="I219">
        <v>2</v>
      </c>
      <c r="J219">
        <v>1</v>
      </c>
      <c r="L219" s="52">
        <f t="shared" si="31"/>
        <v>189.88333333333333</v>
      </c>
      <c r="M219" s="52"/>
      <c r="N219">
        <f>IF(E219=2,E219*propocet!$K$17,propocet!$K$15+propocet!$K$17)</f>
        <v>6.5000000000000009</v>
      </c>
      <c r="O219" s="2">
        <f t="shared" si="24"/>
        <v>7.6875</v>
      </c>
      <c r="P219" s="2">
        <f t="shared" si="25"/>
        <v>25.574999999999999</v>
      </c>
      <c r="Q219" s="2">
        <f>E219*VLOOKUP(popis!$B$23,Uvse,2,0)</f>
        <v>22.349999999999998</v>
      </c>
      <c r="R219" s="2">
        <f>E219*VLOOKUP(popis!$B$28,Uvse,2,0)</f>
        <v>10.875</v>
      </c>
      <c r="S219" s="2">
        <f>IF(F219=12,CO_ukony!$K$7,IF(F219=6,CO_ukony!$K$6,IF(F219=3,propocet!$K$20,F219*VLOOKUP($AA$13,Uvse,2,0))))</f>
        <v>23.605555555555558</v>
      </c>
      <c r="T219" s="2">
        <f>IF(F219=12,CO_ukony!$K$5,IF(F219=6,CO_ukony!$K$4,IF(F219=3,propocet!$K$22,F219*VLOOKUP($AA$14,Uvse,2,0))))</f>
        <v>33.25277777777778</v>
      </c>
      <c r="U219" s="2">
        <f t="shared" si="26"/>
        <v>14.374999999999998</v>
      </c>
      <c r="V219" s="2">
        <f t="shared" si="27"/>
        <v>9.7125000000000004</v>
      </c>
      <c r="W219" s="2">
        <f t="shared" si="28"/>
        <v>0</v>
      </c>
      <c r="X219" s="2">
        <f t="shared" si="29"/>
        <v>20.849999999999998</v>
      </c>
      <c r="Y219" s="2">
        <f t="shared" si="30"/>
        <v>21.6</v>
      </c>
    </row>
    <row r="220" spans="2:25">
      <c r="B220" t="s">
        <v>367</v>
      </c>
      <c r="E220">
        <v>1</v>
      </c>
      <c r="F220">
        <v>2</v>
      </c>
      <c r="G220">
        <v>2</v>
      </c>
      <c r="H220">
        <v>0</v>
      </c>
      <c r="I220">
        <v>2</v>
      </c>
      <c r="J220">
        <v>1</v>
      </c>
      <c r="L220" s="52">
        <f t="shared" si="31"/>
        <v>130.62708333333333</v>
      </c>
      <c r="M220" s="52"/>
      <c r="N220">
        <f>IF(E220=2,E220*propocet!$K$17,propocet!$K$15+propocet!$K$17)</f>
        <v>13.575000000000001</v>
      </c>
      <c r="O220" s="2">
        <f t="shared" si="24"/>
        <v>7.6875</v>
      </c>
      <c r="P220" s="2">
        <f t="shared" si="25"/>
        <v>25.574999999999999</v>
      </c>
      <c r="Q220" s="2">
        <f>E220*VLOOKUP(popis!$B$23,Uvse,2,0)</f>
        <v>11.174999999999999</v>
      </c>
      <c r="R220" s="2">
        <f>E220*VLOOKUP(popis!$B$28,Uvse,2,0)</f>
        <v>5.4375</v>
      </c>
      <c r="S220" s="2">
        <f>IF(F220=12,CO_ukony!$K$7,IF(F220=6,CO_ukony!$K$6,IF(F220=3,propocet!$K$20,F220*VLOOKUP($AA$13,Uvse,2,0))))</f>
        <v>5.9013888888888895</v>
      </c>
      <c r="T220" s="2">
        <f>IF(F220=12,CO_ukony!$K$5,IF(F220=6,CO_ukony!$K$4,IF(F220=3,propocet!$K$22,F220*VLOOKUP($AA$14,Uvse,2,0))))</f>
        <v>8.313194444444445</v>
      </c>
      <c r="U220" s="2">
        <f t="shared" si="26"/>
        <v>14.374999999999998</v>
      </c>
      <c r="V220" s="2">
        <f t="shared" si="27"/>
        <v>9.7125000000000004</v>
      </c>
      <c r="W220" s="2">
        <f t="shared" si="28"/>
        <v>0</v>
      </c>
      <c r="X220" s="2">
        <f t="shared" si="29"/>
        <v>20.849999999999998</v>
      </c>
      <c r="Y220" s="2">
        <f t="shared" si="30"/>
        <v>21.6</v>
      </c>
    </row>
    <row r="221" spans="2:25">
      <c r="B221" t="s">
        <v>368</v>
      </c>
      <c r="E221">
        <v>2</v>
      </c>
      <c r="F221">
        <v>2</v>
      </c>
      <c r="G221">
        <v>2</v>
      </c>
      <c r="H221">
        <v>0</v>
      </c>
      <c r="I221">
        <v>2</v>
      </c>
      <c r="J221">
        <v>1</v>
      </c>
      <c r="L221" s="52">
        <f t="shared" si="31"/>
        <v>147.23958333333334</v>
      </c>
      <c r="M221" s="52"/>
      <c r="N221">
        <f>IF(E221=2,E221*propocet!$K$17,propocet!$K$15+propocet!$K$17)</f>
        <v>6.5000000000000009</v>
      </c>
      <c r="O221" s="2">
        <f t="shared" si="24"/>
        <v>7.6875</v>
      </c>
      <c r="P221" s="2">
        <f t="shared" si="25"/>
        <v>25.574999999999999</v>
      </c>
      <c r="Q221" s="2">
        <f>E221*VLOOKUP(popis!$B$23,Uvse,2,0)</f>
        <v>22.349999999999998</v>
      </c>
      <c r="R221" s="2">
        <f>E221*VLOOKUP(popis!$B$28,Uvse,2,0)</f>
        <v>10.875</v>
      </c>
      <c r="S221" s="2">
        <f>IF(F221=12,CO_ukony!$K$7,IF(F221=6,CO_ukony!$K$6,IF(F221=3,propocet!$K$20,F221*VLOOKUP($AA$13,Uvse,2,0))))</f>
        <v>5.9013888888888895</v>
      </c>
      <c r="T221" s="2">
        <f>IF(F221=12,CO_ukony!$K$5,IF(F221=6,CO_ukony!$K$4,IF(F221=3,propocet!$K$22,F221*VLOOKUP($AA$14,Uvse,2,0))))</f>
        <v>8.313194444444445</v>
      </c>
      <c r="U221" s="2">
        <f t="shared" si="26"/>
        <v>14.374999999999998</v>
      </c>
      <c r="V221" s="2">
        <f t="shared" si="27"/>
        <v>9.7125000000000004</v>
      </c>
      <c r="W221" s="2">
        <f t="shared" si="28"/>
        <v>0</v>
      </c>
      <c r="X221" s="2">
        <f t="shared" si="29"/>
        <v>20.849999999999998</v>
      </c>
      <c r="Y221" s="2">
        <f t="shared" si="30"/>
        <v>21.6</v>
      </c>
    </row>
    <row r="222" spans="2:25">
      <c r="B222" t="s">
        <v>369</v>
      </c>
      <c r="E222">
        <v>1</v>
      </c>
      <c r="F222">
        <v>4</v>
      </c>
      <c r="G222">
        <v>2</v>
      </c>
      <c r="H222">
        <v>0</v>
      </c>
      <c r="I222">
        <v>2</v>
      </c>
      <c r="J222">
        <v>1</v>
      </c>
      <c r="L222" s="52">
        <f t="shared" si="31"/>
        <v>144.84166666666667</v>
      </c>
      <c r="M222" s="52"/>
      <c r="N222">
        <f>IF(E222=2,E222*propocet!$K$17,propocet!$K$15+propocet!$K$17)</f>
        <v>13.575000000000001</v>
      </c>
      <c r="O222" s="2">
        <f t="shared" si="24"/>
        <v>7.6875</v>
      </c>
      <c r="P222" s="2">
        <f t="shared" si="25"/>
        <v>25.574999999999999</v>
      </c>
      <c r="Q222" s="2">
        <f>E222*VLOOKUP(popis!$B$23,Uvse,2,0)</f>
        <v>11.174999999999999</v>
      </c>
      <c r="R222" s="2">
        <f>E222*VLOOKUP(popis!$B$28,Uvse,2,0)</f>
        <v>5.4375</v>
      </c>
      <c r="S222" s="2">
        <f>IF(F222=12,CO_ukony!$K$7,IF(F222=6,CO_ukony!$K$6,IF(F222=3,propocet!$K$20,F222*VLOOKUP($AA$13,Uvse,2,0))))</f>
        <v>11.802777777777779</v>
      </c>
      <c r="T222" s="2">
        <f>IF(F222=12,CO_ukony!$K$5,IF(F222=6,CO_ukony!$K$4,IF(F222=3,propocet!$K$22,F222*VLOOKUP($AA$14,Uvse,2,0))))</f>
        <v>16.62638888888889</v>
      </c>
      <c r="U222" s="2">
        <f t="shared" si="26"/>
        <v>14.374999999999998</v>
      </c>
      <c r="V222" s="2">
        <f t="shared" si="27"/>
        <v>9.7125000000000004</v>
      </c>
      <c r="W222" s="2">
        <f t="shared" si="28"/>
        <v>0</v>
      </c>
      <c r="X222" s="2">
        <f t="shared" si="29"/>
        <v>20.849999999999998</v>
      </c>
      <c r="Y222" s="2">
        <f t="shared" si="30"/>
        <v>21.6</v>
      </c>
    </row>
    <row r="223" spans="2:25">
      <c r="B223" t="s">
        <v>370</v>
      </c>
      <c r="E223">
        <v>2</v>
      </c>
      <c r="F223">
        <v>12</v>
      </c>
      <c r="G223">
        <v>2</v>
      </c>
      <c r="H223">
        <v>0</v>
      </c>
      <c r="I223">
        <v>2</v>
      </c>
      <c r="J223">
        <v>1</v>
      </c>
      <c r="L223" s="52">
        <f t="shared" si="31"/>
        <v>221.01249999999999</v>
      </c>
      <c r="M223" s="52"/>
      <c r="N223">
        <f>IF(E223=2,E223*propocet!$K$17,propocet!$K$15+propocet!$K$17)</f>
        <v>6.5000000000000009</v>
      </c>
      <c r="O223" s="2">
        <f t="shared" si="24"/>
        <v>7.6875</v>
      </c>
      <c r="P223" s="2">
        <f t="shared" si="25"/>
        <v>25.574999999999999</v>
      </c>
      <c r="Q223" s="2">
        <f>E223*VLOOKUP(popis!$B$23,Uvse,2,0)</f>
        <v>22.349999999999998</v>
      </c>
      <c r="R223" s="2">
        <f>E223*VLOOKUP(popis!$B$28,Uvse,2,0)</f>
        <v>10.875</v>
      </c>
      <c r="S223" s="2">
        <f>IF(F223=12,CO_ukony!$K$7,IF(F223=6,CO_ukony!$K$6,IF(F223=3,propocet!$K$20,F223*VLOOKUP($AA$13,Uvse,2,0))))</f>
        <v>34.125</v>
      </c>
      <c r="T223" s="2">
        <f>IF(F223=12,CO_ukony!$K$5,IF(F223=6,CO_ukony!$K$4,IF(F223=3,propocet!$K$22,F223*VLOOKUP($AA$14,Uvse,2,0))))</f>
        <v>53.862500000000004</v>
      </c>
      <c r="U223" s="2">
        <f t="shared" si="26"/>
        <v>14.374999999999998</v>
      </c>
      <c r="V223" s="2">
        <f t="shared" si="27"/>
        <v>9.7125000000000004</v>
      </c>
      <c r="W223" s="2">
        <f t="shared" si="28"/>
        <v>0</v>
      </c>
      <c r="X223" s="2">
        <f t="shared" si="29"/>
        <v>20.849999999999998</v>
      </c>
      <c r="Y223" s="2">
        <f t="shared" si="30"/>
        <v>21.6</v>
      </c>
    </row>
    <row r="224" spans="2:25">
      <c r="B224" t="s">
        <v>371</v>
      </c>
      <c r="E224">
        <v>2</v>
      </c>
      <c r="F224">
        <v>6</v>
      </c>
      <c r="G224">
        <v>2</v>
      </c>
      <c r="H224">
        <v>0</v>
      </c>
      <c r="I224">
        <v>2</v>
      </c>
      <c r="J224">
        <v>1</v>
      </c>
      <c r="L224" s="52">
        <f t="shared" si="31"/>
        <v>171.81249999999997</v>
      </c>
      <c r="M224" s="52"/>
      <c r="N224">
        <f>IF(E224=2,E224*propocet!$K$17,propocet!$K$15+propocet!$K$17)</f>
        <v>6.5000000000000009</v>
      </c>
      <c r="O224" s="2">
        <f t="shared" si="24"/>
        <v>7.6875</v>
      </c>
      <c r="P224" s="2">
        <f t="shared" si="25"/>
        <v>25.574999999999999</v>
      </c>
      <c r="Q224" s="2">
        <f>E224*VLOOKUP(popis!$B$23,Uvse,2,0)</f>
        <v>22.349999999999998</v>
      </c>
      <c r="R224" s="2">
        <f>E224*VLOOKUP(popis!$B$28,Uvse,2,0)</f>
        <v>10.875</v>
      </c>
      <c r="S224" s="2">
        <f>IF(F224=12,CO_ukony!$K$7,IF(F224=6,CO_ukony!$K$6,IF(F224=3,propocet!$K$20,F224*VLOOKUP($AA$13,Uvse,2,0))))</f>
        <v>14.725</v>
      </c>
      <c r="T224" s="2">
        <f>IF(F224=12,CO_ukony!$K$5,IF(F224=6,CO_ukony!$K$4,IF(F224=3,propocet!$K$22,F224*VLOOKUP($AA$14,Uvse,2,0))))</f>
        <v>24.0625</v>
      </c>
      <c r="U224" s="2">
        <f t="shared" si="26"/>
        <v>14.374999999999998</v>
      </c>
      <c r="V224" s="2">
        <f t="shared" si="27"/>
        <v>9.7125000000000004</v>
      </c>
      <c r="W224" s="2">
        <f t="shared" si="28"/>
        <v>0</v>
      </c>
      <c r="X224" s="2">
        <f t="shared" si="29"/>
        <v>20.849999999999998</v>
      </c>
      <c r="Y224" s="2">
        <f t="shared" si="30"/>
        <v>21.6</v>
      </c>
    </row>
    <row r="225" spans="2:25">
      <c r="B225" t="s">
        <v>372</v>
      </c>
      <c r="E225">
        <v>2</v>
      </c>
      <c r="F225">
        <v>12</v>
      </c>
      <c r="G225">
        <v>2</v>
      </c>
      <c r="H225">
        <v>0</v>
      </c>
      <c r="I225">
        <v>2</v>
      </c>
      <c r="J225">
        <v>1</v>
      </c>
      <c r="L225" s="52">
        <f t="shared" si="31"/>
        <v>221.01249999999999</v>
      </c>
      <c r="M225" s="52"/>
      <c r="N225">
        <f>IF(E225=2,E225*propocet!$K$17,propocet!$K$15+propocet!$K$17)</f>
        <v>6.5000000000000009</v>
      </c>
      <c r="O225" s="2">
        <f t="shared" si="24"/>
        <v>7.6875</v>
      </c>
      <c r="P225" s="2">
        <f t="shared" si="25"/>
        <v>25.574999999999999</v>
      </c>
      <c r="Q225" s="2">
        <f>E225*VLOOKUP(popis!$B$23,Uvse,2,0)</f>
        <v>22.349999999999998</v>
      </c>
      <c r="R225" s="2">
        <f>E225*VLOOKUP(popis!$B$28,Uvse,2,0)</f>
        <v>10.875</v>
      </c>
      <c r="S225" s="2">
        <f>IF(F225=12,CO_ukony!$K$7,IF(F225=6,CO_ukony!$K$6,IF(F225=3,propocet!$K$20,F225*VLOOKUP($AA$13,Uvse,2,0))))</f>
        <v>34.125</v>
      </c>
      <c r="T225" s="2">
        <f>IF(F225=12,CO_ukony!$K$5,IF(F225=6,CO_ukony!$K$4,IF(F225=3,propocet!$K$22,F225*VLOOKUP($AA$14,Uvse,2,0))))</f>
        <v>53.862500000000004</v>
      </c>
      <c r="U225" s="2">
        <f t="shared" si="26"/>
        <v>14.374999999999998</v>
      </c>
      <c r="V225" s="2">
        <f t="shared" si="27"/>
        <v>9.7125000000000004</v>
      </c>
      <c r="W225" s="2">
        <f t="shared" si="28"/>
        <v>0</v>
      </c>
      <c r="X225" s="2">
        <f t="shared" si="29"/>
        <v>20.849999999999998</v>
      </c>
      <c r="Y225" s="2">
        <f t="shared" si="30"/>
        <v>21.6</v>
      </c>
    </row>
    <row r="226" spans="2:25">
      <c r="B226" t="s">
        <v>373</v>
      </c>
      <c r="E226">
        <v>2</v>
      </c>
      <c r="F226">
        <v>8</v>
      </c>
      <c r="G226">
        <v>2</v>
      </c>
      <c r="H226">
        <v>0</v>
      </c>
      <c r="I226">
        <v>2</v>
      </c>
      <c r="J226">
        <v>1</v>
      </c>
      <c r="L226" s="52">
        <f t="shared" si="31"/>
        <v>189.88333333333333</v>
      </c>
      <c r="M226" s="52"/>
      <c r="N226">
        <f>IF(E226=2,E226*propocet!$K$17,propocet!$K$15+propocet!$K$17)</f>
        <v>6.5000000000000009</v>
      </c>
      <c r="O226" s="2">
        <f t="shared" si="24"/>
        <v>7.6875</v>
      </c>
      <c r="P226" s="2">
        <f t="shared" si="25"/>
        <v>25.574999999999999</v>
      </c>
      <c r="Q226" s="2">
        <f>E226*VLOOKUP(popis!$B$23,Uvse,2,0)</f>
        <v>22.349999999999998</v>
      </c>
      <c r="R226" s="2">
        <f>E226*VLOOKUP(popis!$B$28,Uvse,2,0)</f>
        <v>10.875</v>
      </c>
      <c r="S226" s="2">
        <f>IF(F226=12,CO_ukony!$K$7,IF(F226=6,CO_ukony!$K$6,IF(F226=3,propocet!$K$20,F226*VLOOKUP($AA$13,Uvse,2,0))))</f>
        <v>23.605555555555558</v>
      </c>
      <c r="T226" s="2">
        <f>IF(F226=12,CO_ukony!$K$5,IF(F226=6,CO_ukony!$K$4,IF(F226=3,propocet!$K$22,F226*VLOOKUP($AA$14,Uvse,2,0))))</f>
        <v>33.25277777777778</v>
      </c>
      <c r="U226" s="2">
        <f t="shared" si="26"/>
        <v>14.374999999999998</v>
      </c>
      <c r="V226" s="2">
        <f t="shared" si="27"/>
        <v>9.7125000000000004</v>
      </c>
      <c r="W226" s="2">
        <f t="shared" si="28"/>
        <v>0</v>
      </c>
      <c r="X226" s="2">
        <f t="shared" si="29"/>
        <v>20.849999999999998</v>
      </c>
      <c r="Y226" s="2">
        <f t="shared" si="30"/>
        <v>21.6</v>
      </c>
    </row>
    <row r="227" spans="2:25">
      <c r="B227" t="s">
        <v>374</v>
      </c>
      <c r="E227">
        <v>2</v>
      </c>
      <c r="F227">
        <v>8</v>
      </c>
      <c r="G227">
        <v>2</v>
      </c>
      <c r="H227">
        <v>0</v>
      </c>
      <c r="I227">
        <v>2</v>
      </c>
      <c r="J227">
        <v>1</v>
      </c>
      <c r="L227" s="52">
        <f t="shared" si="31"/>
        <v>189.88333333333333</v>
      </c>
      <c r="M227" s="52"/>
      <c r="N227">
        <f>IF(E227=2,E227*propocet!$K$17,propocet!$K$15+propocet!$K$17)</f>
        <v>6.5000000000000009</v>
      </c>
      <c r="O227" s="2">
        <f t="shared" si="24"/>
        <v>7.6875</v>
      </c>
      <c r="P227" s="2">
        <f t="shared" si="25"/>
        <v>25.574999999999999</v>
      </c>
      <c r="Q227" s="2">
        <f>E227*VLOOKUP(popis!$B$23,Uvse,2,0)</f>
        <v>22.349999999999998</v>
      </c>
      <c r="R227" s="2">
        <f>E227*VLOOKUP(popis!$B$28,Uvse,2,0)</f>
        <v>10.875</v>
      </c>
      <c r="S227" s="2">
        <f>IF(F227=12,CO_ukony!$K$7,IF(F227=6,CO_ukony!$K$6,IF(F227=3,propocet!$K$20,F227*VLOOKUP($AA$13,Uvse,2,0))))</f>
        <v>23.605555555555558</v>
      </c>
      <c r="T227" s="2">
        <f>IF(F227=12,CO_ukony!$K$5,IF(F227=6,CO_ukony!$K$4,IF(F227=3,propocet!$K$22,F227*VLOOKUP($AA$14,Uvse,2,0))))</f>
        <v>33.25277777777778</v>
      </c>
      <c r="U227" s="2">
        <f t="shared" si="26"/>
        <v>14.374999999999998</v>
      </c>
      <c r="V227" s="2">
        <f t="shared" si="27"/>
        <v>9.7125000000000004</v>
      </c>
      <c r="W227" s="2">
        <f t="shared" si="28"/>
        <v>0</v>
      </c>
      <c r="X227" s="2">
        <f t="shared" si="29"/>
        <v>20.849999999999998</v>
      </c>
      <c r="Y227" s="2">
        <f t="shared" si="30"/>
        <v>21.6</v>
      </c>
    </row>
    <row r="228" spans="2:25">
      <c r="B228" t="s">
        <v>375</v>
      </c>
      <c r="E228">
        <v>2</v>
      </c>
      <c r="F228">
        <v>6</v>
      </c>
      <c r="G228">
        <v>2</v>
      </c>
      <c r="H228">
        <v>0</v>
      </c>
      <c r="I228">
        <v>2</v>
      </c>
      <c r="J228">
        <v>1</v>
      </c>
      <c r="L228" s="52">
        <f t="shared" si="31"/>
        <v>171.81249999999997</v>
      </c>
      <c r="M228" s="52"/>
      <c r="N228">
        <f>IF(E228=2,E228*propocet!$K$17,propocet!$K$15+propocet!$K$17)</f>
        <v>6.5000000000000009</v>
      </c>
      <c r="O228" s="2">
        <f t="shared" si="24"/>
        <v>7.6875</v>
      </c>
      <c r="P228" s="2">
        <f t="shared" si="25"/>
        <v>25.574999999999999</v>
      </c>
      <c r="Q228" s="2">
        <f>E228*VLOOKUP(popis!$B$23,Uvse,2,0)</f>
        <v>22.349999999999998</v>
      </c>
      <c r="R228" s="2">
        <f>E228*VLOOKUP(popis!$B$28,Uvse,2,0)</f>
        <v>10.875</v>
      </c>
      <c r="S228" s="2">
        <f>IF(F228=12,CO_ukony!$K$7,IF(F228=6,CO_ukony!$K$6,IF(F228=3,propocet!$K$20,F228*VLOOKUP($AA$13,Uvse,2,0))))</f>
        <v>14.725</v>
      </c>
      <c r="T228" s="2">
        <f>IF(F228=12,CO_ukony!$K$5,IF(F228=6,CO_ukony!$K$4,IF(F228=3,propocet!$K$22,F228*VLOOKUP($AA$14,Uvse,2,0))))</f>
        <v>24.0625</v>
      </c>
      <c r="U228" s="2">
        <f t="shared" si="26"/>
        <v>14.374999999999998</v>
      </c>
      <c r="V228" s="2">
        <f t="shared" si="27"/>
        <v>9.7125000000000004</v>
      </c>
      <c r="W228" s="2">
        <f t="shared" si="28"/>
        <v>0</v>
      </c>
      <c r="X228" s="2">
        <f t="shared" si="29"/>
        <v>20.849999999999998</v>
      </c>
      <c r="Y228" s="2">
        <f t="shared" si="30"/>
        <v>21.6</v>
      </c>
    </row>
    <row r="229" spans="2:25">
      <c r="B229" t="s">
        <v>376</v>
      </c>
      <c r="E229">
        <v>1</v>
      </c>
      <c r="F229">
        <v>2</v>
      </c>
      <c r="G229">
        <v>2</v>
      </c>
      <c r="H229">
        <v>0</v>
      </c>
      <c r="I229">
        <v>2</v>
      </c>
      <c r="J229">
        <v>1</v>
      </c>
      <c r="L229" s="52">
        <f t="shared" si="31"/>
        <v>130.62708333333333</v>
      </c>
      <c r="M229" s="52"/>
      <c r="N229">
        <f>IF(E229=2,E229*propocet!$K$17,propocet!$K$15+propocet!$K$17)</f>
        <v>13.575000000000001</v>
      </c>
      <c r="O229" s="2">
        <f t="shared" si="24"/>
        <v>7.6875</v>
      </c>
      <c r="P229" s="2">
        <f t="shared" si="25"/>
        <v>25.574999999999999</v>
      </c>
      <c r="Q229" s="2">
        <f>E229*VLOOKUP(popis!$B$23,Uvse,2,0)</f>
        <v>11.174999999999999</v>
      </c>
      <c r="R229" s="2">
        <f>E229*VLOOKUP(popis!$B$28,Uvse,2,0)</f>
        <v>5.4375</v>
      </c>
      <c r="S229" s="2">
        <f>IF(F229=12,CO_ukony!$K$7,IF(F229=6,CO_ukony!$K$6,IF(F229=3,propocet!$K$20,F229*VLOOKUP($AA$13,Uvse,2,0))))</f>
        <v>5.9013888888888895</v>
      </c>
      <c r="T229" s="2">
        <f>IF(F229=12,CO_ukony!$K$5,IF(F229=6,CO_ukony!$K$4,IF(F229=3,propocet!$K$22,F229*VLOOKUP($AA$14,Uvse,2,0))))</f>
        <v>8.313194444444445</v>
      </c>
      <c r="U229" s="2">
        <f t="shared" si="26"/>
        <v>14.374999999999998</v>
      </c>
      <c r="V229" s="2">
        <f t="shared" si="27"/>
        <v>9.7125000000000004</v>
      </c>
      <c r="W229" s="2">
        <f t="shared" si="28"/>
        <v>0</v>
      </c>
      <c r="X229" s="2">
        <f t="shared" si="29"/>
        <v>20.849999999999998</v>
      </c>
      <c r="Y229" s="2">
        <f t="shared" si="30"/>
        <v>21.6</v>
      </c>
    </row>
    <row r="230" spans="2:25">
      <c r="B230" t="s">
        <v>377</v>
      </c>
      <c r="E230">
        <v>1</v>
      </c>
      <c r="F230">
        <v>2</v>
      </c>
      <c r="G230">
        <v>2</v>
      </c>
      <c r="H230">
        <v>0</v>
      </c>
      <c r="I230">
        <v>2</v>
      </c>
      <c r="J230">
        <v>1</v>
      </c>
      <c r="L230" s="52">
        <f t="shared" si="31"/>
        <v>130.62708333333333</v>
      </c>
      <c r="M230" s="52"/>
      <c r="N230">
        <f>IF(E230=2,E230*propocet!$K$17,propocet!$K$15+propocet!$K$17)</f>
        <v>13.575000000000001</v>
      </c>
      <c r="O230" s="2">
        <f t="shared" si="24"/>
        <v>7.6875</v>
      </c>
      <c r="P230" s="2">
        <f t="shared" si="25"/>
        <v>25.574999999999999</v>
      </c>
      <c r="Q230" s="2">
        <f>E230*VLOOKUP(popis!$B$23,Uvse,2,0)</f>
        <v>11.174999999999999</v>
      </c>
      <c r="R230" s="2">
        <f>E230*VLOOKUP(popis!$B$28,Uvse,2,0)</f>
        <v>5.4375</v>
      </c>
      <c r="S230" s="2">
        <f>IF(F230=12,CO_ukony!$K$7,IF(F230=6,CO_ukony!$K$6,IF(F230=3,propocet!$K$20,F230*VLOOKUP($AA$13,Uvse,2,0))))</f>
        <v>5.9013888888888895</v>
      </c>
      <c r="T230" s="2">
        <f>IF(F230=12,CO_ukony!$K$5,IF(F230=6,CO_ukony!$K$4,IF(F230=3,propocet!$K$22,F230*VLOOKUP($AA$14,Uvse,2,0))))</f>
        <v>8.313194444444445</v>
      </c>
      <c r="U230" s="2">
        <f t="shared" si="26"/>
        <v>14.374999999999998</v>
      </c>
      <c r="V230" s="2">
        <f t="shared" si="27"/>
        <v>9.7125000000000004</v>
      </c>
      <c r="W230" s="2">
        <f t="shared" si="28"/>
        <v>0</v>
      </c>
      <c r="X230" s="2">
        <f t="shared" si="29"/>
        <v>20.849999999999998</v>
      </c>
      <c r="Y230" s="2">
        <f t="shared" si="30"/>
        <v>21.6</v>
      </c>
    </row>
    <row r="231" spans="2:25">
      <c r="B231" t="s">
        <v>378</v>
      </c>
      <c r="E231">
        <v>2</v>
      </c>
      <c r="F231">
        <v>8</v>
      </c>
      <c r="G231">
        <v>2</v>
      </c>
      <c r="H231">
        <v>0</v>
      </c>
      <c r="I231">
        <v>2</v>
      </c>
      <c r="J231">
        <v>1</v>
      </c>
      <c r="L231" s="52">
        <f t="shared" si="31"/>
        <v>189.88333333333333</v>
      </c>
      <c r="M231" s="52"/>
      <c r="N231">
        <f>IF(E231=2,E231*propocet!$K$17,propocet!$K$15+propocet!$K$17)</f>
        <v>6.5000000000000009</v>
      </c>
      <c r="O231" s="2">
        <f t="shared" si="24"/>
        <v>7.6875</v>
      </c>
      <c r="P231" s="2">
        <f t="shared" si="25"/>
        <v>25.574999999999999</v>
      </c>
      <c r="Q231" s="2">
        <f>E231*VLOOKUP(popis!$B$23,Uvse,2,0)</f>
        <v>22.349999999999998</v>
      </c>
      <c r="R231" s="2">
        <f>E231*VLOOKUP(popis!$B$28,Uvse,2,0)</f>
        <v>10.875</v>
      </c>
      <c r="S231" s="2">
        <f>IF(F231=12,CO_ukony!$K$7,IF(F231=6,CO_ukony!$K$6,IF(F231=3,propocet!$K$20,F231*VLOOKUP($AA$13,Uvse,2,0))))</f>
        <v>23.605555555555558</v>
      </c>
      <c r="T231" s="2">
        <f>IF(F231=12,CO_ukony!$K$5,IF(F231=6,CO_ukony!$K$4,IF(F231=3,propocet!$K$22,F231*VLOOKUP($AA$14,Uvse,2,0))))</f>
        <v>33.25277777777778</v>
      </c>
      <c r="U231" s="2">
        <f t="shared" si="26"/>
        <v>14.374999999999998</v>
      </c>
      <c r="V231" s="2">
        <f t="shared" si="27"/>
        <v>9.7125000000000004</v>
      </c>
      <c r="W231" s="2">
        <f t="shared" si="28"/>
        <v>0</v>
      </c>
      <c r="X231" s="2">
        <f t="shared" si="29"/>
        <v>20.849999999999998</v>
      </c>
      <c r="Y231" s="2">
        <f t="shared" si="30"/>
        <v>21.6</v>
      </c>
    </row>
    <row r="232" spans="2:25">
      <c r="B232" t="s">
        <v>379</v>
      </c>
      <c r="E232">
        <v>1</v>
      </c>
      <c r="F232">
        <v>4</v>
      </c>
      <c r="G232">
        <v>2</v>
      </c>
      <c r="H232">
        <v>0</v>
      </c>
      <c r="I232">
        <v>2</v>
      </c>
      <c r="J232">
        <v>1</v>
      </c>
      <c r="L232" s="52">
        <f t="shared" si="31"/>
        <v>144.84166666666667</v>
      </c>
      <c r="M232" s="52"/>
      <c r="N232">
        <f>IF(E232=2,E232*propocet!$K$17,propocet!$K$15+propocet!$K$17)</f>
        <v>13.575000000000001</v>
      </c>
      <c r="O232" s="2">
        <f t="shared" si="24"/>
        <v>7.6875</v>
      </c>
      <c r="P232" s="2">
        <f t="shared" si="25"/>
        <v>25.574999999999999</v>
      </c>
      <c r="Q232" s="2">
        <f>E232*VLOOKUP(popis!$B$23,Uvse,2,0)</f>
        <v>11.174999999999999</v>
      </c>
      <c r="R232" s="2">
        <f>E232*VLOOKUP(popis!$B$28,Uvse,2,0)</f>
        <v>5.4375</v>
      </c>
      <c r="S232" s="2">
        <f>IF(F232=12,CO_ukony!$K$7,IF(F232=6,CO_ukony!$K$6,IF(F232=3,propocet!$K$20,F232*VLOOKUP($AA$13,Uvse,2,0))))</f>
        <v>11.802777777777779</v>
      </c>
      <c r="T232" s="2">
        <f>IF(F232=12,CO_ukony!$K$5,IF(F232=6,CO_ukony!$K$4,IF(F232=3,propocet!$K$22,F232*VLOOKUP($AA$14,Uvse,2,0))))</f>
        <v>16.62638888888889</v>
      </c>
      <c r="U232" s="2">
        <f t="shared" si="26"/>
        <v>14.374999999999998</v>
      </c>
      <c r="V232" s="2">
        <f t="shared" si="27"/>
        <v>9.7125000000000004</v>
      </c>
      <c r="W232" s="2">
        <f t="shared" si="28"/>
        <v>0</v>
      </c>
      <c r="X232" s="2">
        <f t="shared" si="29"/>
        <v>20.849999999999998</v>
      </c>
      <c r="Y232" s="2">
        <f t="shared" si="30"/>
        <v>21.6</v>
      </c>
    </row>
    <row r="233" spans="2:25">
      <c r="B233" t="s">
        <v>380</v>
      </c>
      <c r="E233">
        <v>1</v>
      </c>
      <c r="F233">
        <v>4</v>
      </c>
      <c r="G233">
        <v>2</v>
      </c>
      <c r="H233">
        <v>0</v>
      </c>
      <c r="I233">
        <v>2</v>
      </c>
      <c r="J233">
        <v>1</v>
      </c>
      <c r="L233" s="52">
        <f t="shared" si="31"/>
        <v>144.84166666666667</v>
      </c>
      <c r="M233" s="52"/>
      <c r="N233">
        <f>IF(E233=2,E233*propocet!$K$17,propocet!$K$15+propocet!$K$17)</f>
        <v>13.575000000000001</v>
      </c>
      <c r="O233" s="2">
        <f t="shared" si="24"/>
        <v>7.6875</v>
      </c>
      <c r="P233" s="2">
        <f t="shared" si="25"/>
        <v>25.574999999999999</v>
      </c>
      <c r="Q233" s="2">
        <f>E233*VLOOKUP(popis!$B$23,Uvse,2,0)</f>
        <v>11.174999999999999</v>
      </c>
      <c r="R233" s="2">
        <f>E233*VLOOKUP(popis!$B$28,Uvse,2,0)</f>
        <v>5.4375</v>
      </c>
      <c r="S233" s="2">
        <f>IF(F233=12,CO_ukony!$K$7,IF(F233=6,CO_ukony!$K$6,IF(F233=3,propocet!$K$20,F233*VLOOKUP($AA$13,Uvse,2,0))))</f>
        <v>11.802777777777779</v>
      </c>
      <c r="T233" s="2">
        <f>IF(F233=12,CO_ukony!$K$5,IF(F233=6,CO_ukony!$K$4,IF(F233=3,propocet!$K$22,F233*VLOOKUP($AA$14,Uvse,2,0))))</f>
        <v>16.62638888888889</v>
      </c>
      <c r="U233" s="2">
        <f t="shared" si="26"/>
        <v>14.374999999999998</v>
      </c>
      <c r="V233" s="2">
        <f t="shared" si="27"/>
        <v>9.7125000000000004</v>
      </c>
      <c r="W233" s="2">
        <f t="shared" si="28"/>
        <v>0</v>
      </c>
      <c r="X233" s="2">
        <f t="shared" si="29"/>
        <v>20.849999999999998</v>
      </c>
      <c r="Y233" s="2">
        <f t="shared" si="30"/>
        <v>21.6</v>
      </c>
    </row>
    <row r="234" spans="2:25">
      <c r="B234" t="s">
        <v>381</v>
      </c>
      <c r="E234">
        <v>2</v>
      </c>
      <c r="F234">
        <v>12</v>
      </c>
      <c r="G234">
        <v>2</v>
      </c>
      <c r="H234">
        <v>0</v>
      </c>
      <c r="I234">
        <v>2</v>
      </c>
      <c r="J234">
        <v>1</v>
      </c>
      <c r="L234" s="52">
        <f t="shared" si="31"/>
        <v>221.01249999999999</v>
      </c>
      <c r="M234" s="52"/>
      <c r="N234">
        <f>IF(E234=2,E234*propocet!$K$17,propocet!$K$15+propocet!$K$17)</f>
        <v>6.5000000000000009</v>
      </c>
      <c r="O234" s="2">
        <f t="shared" si="24"/>
        <v>7.6875</v>
      </c>
      <c r="P234" s="2">
        <f t="shared" si="25"/>
        <v>25.574999999999999</v>
      </c>
      <c r="Q234" s="2">
        <f>E234*VLOOKUP(popis!$B$23,Uvse,2,0)</f>
        <v>22.349999999999998</v>
      </c>
      <c r="R234" s="2">
        <f>E234*VLOOKUP(popis!$B$28,Uvse,2,0)</f>
        <v>10.875</v>
      </c>
      <c r="S234" s="2">
        <f>IF(F234=12,CO_ukony!$K$7,IF(F234=6,CO_ukony!$K$6,IF(F234=3,propocet!$K$20,F234*VLOOKUP($AA$13,Uvse,2,0))))</f>
        <v>34.125</v>
      </c>
      <c r="T234" s="2">
        <f>IF(F234=12,CO_ukony!$K$5,IF(F234=6,CO_ukony!$K$4,IF(F234=3,propocet!$K$22,F234*VLOOKUP($AA$14,Uvse,2,0))))</f>
        <v>53.862500000000004</v>
      </c>
      <c r="U234" s="2">
        <f t="shared" si="26"/>
        <v>14.374999999999998</v>
      </c>
      <c r="V234" s="2">
        <f t="shared" si="27"/>
        <v>9.7125000000000004</v>
      </c>
      <c r="W234" s="2">
        <f t="shared" si="28"/>
        <v>0</v>
      </c>
      <c r="X234" s="2">
        <f t="shared" si="29"/>
        <v>20.849999999999998</v>
      </c>
      <c r="Y234" s="2">
        <f t="shared" si="30"/>
        <v>21.6</v>
      </c>
    </row>
    <row r="235" spans="2:25">
      <c r="B235" t="s">
        <v>382</v>
      </c>
      <c r="E235">
        <v>2</v>
      </c>
      <c r="F235">
        <v>6</v>
      </c>
      <c r="G235">
        <v>2</v>
      </c>
      <c r="H235">
        <v>0</v>
      </c>
      <c r="I235">
        <v>2</v>
      </c>
      <c r="J235">
        <v>1</v>
      </c>
      <c r="L235" s="52">
        <f t="shared" si="31"/>
        <v>171.81249999999997</v>
      </c>
      <c r="M235" s="52"/>
      <c r="N235">
        <f>IF(E235=2,E235*propocet!$K$17,propocet!$K$15+propocet!$K$17)</f>
        <v>6.5000000000000009</v>
      </c>
      <c r="O235" s="2">
        <f t="shared" si="24"/>
        <v>7.6875</v>
      </c>
      <c r="P235" s="2">
        <f t="shared" si="25"/>
        <v>25.574999999999999</v>
      </c>
      <c r="Q235" s="2">
        <f>E235*VLOOKUP(popis!$B$23,Uvse,2,0)</f>
        <v>22.349999999999998</v>
      </c>
      <c r="R235" s="2">
        <f>E235*VLOOKUP(popis!$B$28,Uvse,2,0)</f>
        <v>10.875</v>
      </c>
      <c r="S235" s="2">
        <f>IF(F235=12,CO_ukony!$K$7,IF(F235=6,CO_ukony!$K$6,IF(F235=3,propocet!$K$20,F235*VLOOKUP($AA$13,Uvse,2,0))))</f>
        <v>14.725</v>
      </c>
      <c r="T235" s="2">
        <f>IF(F235=12,CO_ukony!$K$5,IF(F235=6,CO_ukony!$K$4,IF(F235=3,propocet!$K$22,F235*VLOOKUP($AA$14,Uvse,2,0))))</f>
        <v>24.0625</v>
      </c>
      <c r="U235" s="2">
        <f t="shared" si="26"/>
        <v>14.374999999999998</v>
      </c>
      <c r="V235" s="2">
        <f t="shared" si="27"/>
        <v>9.7125000000000004</v>
      </c>
      <c r="W235" s="2">
        <f t="shared" si="28"/>
        <v>0</v>
      </c>
      <c r="X235" s="2">
        <f t="shared" si="29"/>
        <v>20.849999999999998</v>
      </c>
      <c r="Y235" s="2">
        <f t="shared" si="30"/>
        <v>21.6</v>
      </c>
    </row>
    <row r="236" spans="2:25">
      <c r="B236" t="s">
        <v>383</v>
      </c>
      <c r="E236">
        <v>2</v>
      </c>
      <c r="F236">
        <v>6</v>
      </c>
      <c r="G236">
        <v>2</v>
      </c>
      <c r="H236">
        <v>0</v>
      </c>
      <c r="I236">
        <v>2</v>
      </c>
      <c r="J236">
        <v>1</v>
      </c>
      <c r="L236" s="52">
        <f t="shared" si="31"/>
        <v>171.81249999999997</v>
      </c>
      <c r="M236" s="52"/>
      <c r="N236">
        <f>IF(E236=2,E236*propocet!$K$17,propocet!$K$15+propocet!$K$17)</f>
        <v>6.5000000000000009</v>
      </c>
      <c r="O236" s="2">
        <f t="shared" si="24"/>
        <v>7.6875</v>
      </c>
      <c r="P236" s="2">
        <f t="shared" si="25"/>
        <v>25.574999999999999</v>
      </c>
      <c r="Q236" s="2">
        <f>E236*VLOOKUP(popis!$B$23,Uvse,2,0)</f>
        <v>22.349999999999998</v>
      </c>
      <c r="R236" s="2">
        <f>E236*VLOOKUP(popis!$B$28,Uvse,2,0)</f>
        <v>10.875</v>
      </c>
      <c r="S236" s="2">
        <f>IF(F236=12,CO_ukony!$K$7,IF(F236=6,CO_ukony!$K$6,IF(F236=3,propocet!$K$20,F236*VLOOKUP($AA$13,Uvse,2,0))))</f>
        <v>14.725</v>
      </c>
      <c r="T236" s="2">
        <f>IF(F236=12,CO_ukony!$K$5,IF(F236=6,CO_ukony!$K$4,IF(F236=3,propocet!$K$22,F236*VLOOKUP($AA$14,Uvse,2,0))))</f>
        <v>24.0625</v>
      </c>
      <c r="U236" s="2">
        <f t="shared" si="26"/>
        <v>14.374999999999998</v>
      </c>
      <c r="V236" s="2">
        <f t="shared" si="27"/>
        <v>9.7125000000000004</v>
      </c>
      <c r="W236" s="2">
        <f t="shared" si="28"/>
        <v>0</v>
      </c>
      <c r="X236" s="2">
        <f t="shared" si="29"/>
        <v>20.849999999999998</v>
      </c>
      <c r="Y236" s="2">
        <f t="shared" si="30"/>
        <v>21.6</v>
      </c>
    </row>
    <row r="237" spans="2:25">
      <c r="B237" t="s">
        <v>384</v>
      </c>
      <c r="E237">
        <v>2</v>
      </c>
      <c r="F237">
        <v>6</v>
      </c>
      <c r="G237">
        <v>2</v>
      </c>
      <c r="H237">
        <v>0</v>
      </c>
      <c r="I237">
        <v>2</v>
      </c>
      <c r="J237">
        <v>1</v>
      </c>
      <c r="L237" s="52">
        <f t="shared" si="31"/>
        <v>171.81249999999997</v>
      </c>
      <c r="M237" s="52"/>
      <c r="N237">
        <f>IF(E237=2,E237*propocet!$K$17,propocet!$K$15+propocet!$K$17)</f>
        <v>6.5000000000000009</v>
      </c>
      <c r="O237" s="2">
        <f t="shared" si="24"/>
        <v>7.6875</v>
      </c>
      <c r="P237" s="2">
        <f t="shared" si="25"/>
        <v>25.574999999999999</v>
      </c>
      <c r="Q237" s="2">
        <f>E237*VLOOKUP(popis!$B$23,Uvse,2,0)</f>
        <v>22.349999999999998</v>
      </c>
      <c r="R237" s="2">
        <f>E237*VLOOKUP(popis!$B$28,Uvse,2,0)</f>
        <v>10.875</v>
      </c>
      <c r="S237" s="2">
        <f>IF(F237=12,CO_ukony!$K$7,IF(F237=6,CO_ukony!$K$6,IF(F237=3,propocet!$K$20,F237*VLOOKUP($AA$13,Uvse,2,0))))</f>
        <v>14.725</v>
      </c>
      <c r="T237" s="2">
        <f>IF(F237=12,CO_ukony!$K$5,IF(F237=6,CO_ukony!$K$4,IF(F237=3,propocet!$K$22,F237*VLOOKUP($AA$14,Uvse,2,0))))</f>
        <v>24.0625</v>
      </c>
      <c r="U237" s="2">
        <f t="shared" si="26"/>
        <v>14.374999999999998</v>
      </c>
      <c r="V237" s="2">
        <f t="shared" si="27"/>
        <v>9.7125000000000004</v>
      </c>
      <c r="W237" s="2">
        <f t="shared" si="28"/>
        <v>0</v>
      </c>
      <c r="X237" s="2">
        <f t="shared" si="29"/>
        <v>20.849999999999998</v>
      </c>
      <c r="Y237" s="2">
        <f t="shared" si="30"/>
        <v>21.6</v>
      </c>
    </row>
    <row r="238" spans="2:25">
      <c r="B238" t="s">
        <v>385</v>
      </c>
      <c r="E238">
        <v>2</v>
      </c>
      <c r="F238">
        <v>6</v>
      </c>
      <c r="G238">
        <v>2</v>
      </c>
      <c r="H238">
        <v>0</v>
      </c>
      <c r="I238">
        <v>2</v>
      </c>
      <c r="J238">
        <v>1</v>
      </c>
      <c r="L238" s="52">
        <f t="shared" si="31"/>
        <v>171.81249999999997</v>
      </c>
      <c r="M238" s="52"/>
      <c r="N238">
        <f>IF(E238=2,E238*propocet!$K$17,propocet!$K$15+propocet!$K$17)</f>
        <v>6.5000000000000009</v>
      </c>
      <c r="O238" s="2">
        <f t="shared" si="24"/>
        <v>7.6875</v>
      </c>
      <c r="P238" s="2">
        <f t="shared" si="25"/>
        <v>25.574999999999999</v>
      </c>
      <c r="Q238" s="2">
        <f>E238*VLOOKUP(popis!$B$23,Uvse,2,0)</f>
        <v>22.349999999999998</v>
      </c>
      <c r="R238" s="2">
        <f>E238*VLOOKUP(popis!$B$28,Uvse,2,0)</f>
        <v>10.875</v>
      </c>
      <c r="S238" s="2">
        <f>IF(F238=12,CO_ukony!$K$7,IF(F238=6,CO_ukony!$K$6,IF(F238=3,propocet!$K$20,F238*VLOOKUP($AA$13,Uvse,2,0))))</f>
        <v>14.725</v>
      </c>
      <c r="T238" s="2">
        <f>IF(F238=12,CO_ukony!$K$5,IF(F238=6,CO_ukony!$K$4,IF(F238=3,propocet!$K$22,F238*VLOOKUP($AA$14,Uvse,2,0))))</f>
        <v>24.0625</v>
      </c>
      <c r="U238" s="2">
        <f t="shared" si="26"/>
        <v>14.374999999999998</v>
      </c>
      <c r="V238" s="2">
        <f t="shared" si="27"/>
        <v>9.7125000000000004</v>
      </c>
      <c r="W238" s="2">
        <f t="shared" si="28"/>
        <v>0</v>
      </c>
      <c r="X238" s="2">
        <f t="shared" si="29"/>
        <v>20.849999999999998</v>
      </c>
      <c r="Y238" s="2">
        <f t="shared" si="30"/>
        <v>21.6</v>
      </c>
    </row>
    <row r="239" spans="2:25">
      <c r="B239" t="s">
        <v>386</v>
      </c>
      <c r="E239">
        <v>2</v>
      </c>
      <c r="F239">
        <v>6</v>
      </c>
      <c r="G239">
        <v>2</v>
      </c>
      <c r="H239">
        <v>0</v>
      </c>
      <c r="I239">
        <v>2</v>
      </c>
      <c r="J239">
        <v>1</v>
      </c>
      <c r="L239" s="52">
        <f t="shared" si="31"/>
        <v>171.81249999999997</v>
      </c>
      <c r="M239" s="52"/>
      <c r="N239">
        <f>IF(E239=2,E239*propocet!$K$17,propocet!$K$15+propocet!$K$17)</f>
        <v>6.5000000000000009</v>
      </c>
      <c r="O239" s="2">
        <f t="shared" si="24"/>
        <v>7.6875</v>
      </c>
      <c r="P239" s="2">
        <f t="shared" si="25"/>
        <v>25.574999999999999</v>
      </c>
      <c r="Q239" s="2">
        <f>E239*VLOOKUP(popis!$B$23,Uvse,2,0)</f>
        <v>22.349999999999998</v>
      </c>
      <c r="R239" s="2">
        <f>E239*VLOOKUP(popis!$B$28,Uvse,2,0)</f>
        <v>10.875</v>
      </c>
      <c r="S239" s="2">
        <f>IF(F239=12,CO_ukony!$K$7,IF(F239=6,CO_ukony!$K$6,IF(F239=3,propocet!$K$20,F239*VLOOKUP($AA$13,Uvse,2,0))))</f>
        <v>14.725</v>
      </c>
      <c r="T239" s="2">
        <f>IF(F239=12,CO_ukony!$K$5,IF(F239=6,CO_ukony!$K$4,IF(F239=3,propocet!$K$22,F239*VLOOKUP($AA$14,Uvse,2,0))))</f>
        <v>24.0625</v>
      </c>
      <c r="U239" s="2">
        <f t="shared" si="26"/>
        <v>14.374999999999998</v>
      </c>
      <c r="V239" s="2">
        <f t="shared" si="27"/>
        <v>9.7125000000000004</v>
      </c>
      <c r="W239" s="2">
        <f t="shared" si="28"/>
        <v>0</v>
      </c>
      <c r="X239" s="2">
        <f t="shared" si="29"/>
        <v>20.849999999999998</v>
      </c>
      <c r="Y239" s="2">
        <f t="shared" si="30"/>
        <v>21.6</v>
      </c>
    </row>
    <row r="240" spans="2:25">
      <c r="B240" t="s">
        <v>387</v>
      </c>
      <c r="E240">
        <v>2</v>
      </c>
      <c r="F240">
        <v>12</v>
      </c>
      <c r="G240">
        <v>2</v>
      </c>
      <c r="H240">
        <v>0</v>
      </c>
      <c r="I240">
        <v>2</v>
      </c>
      <c r="J240">
        <v>1</v>
      </c>
      <c r="L240" s="52">
        <f t="shared" si="31"/>
        <v>221.01249999999999</v>
      </c>
      <c r="M240" s="52"/>
      <c r="N240">
        <f>IF(E240=2,E240*propocet!$K$17,propocet!$K$15+propocet!$K$17)</f>
        <v>6.5000000000000009</v>
      </c>
      <c r="O240" s="2">
        <f t="shared" si="24"/>
        <v>7.6875</v>
      </c>
      <c r="P240" s="2">
        <f t="shared" si="25"/>
        <v>25.574999999999999</v>
      </c>
      <c r="Q240" s="2">
        <f>E240*VLOOKUP(popis!$B$23,Uvse,2,0)</f>
        <v>22.349999999999998</v>
      </c>
      <c r="R240" s="2">
        <f>E240*VLOOKUP(popis!$B$28,Uvse,2,0)</f>
        <v>10.875</v>
      </c>
      <c r="S240" s="2">
        <f>IF(F240=12,CO_ukony!$K$7,IF(F240=6,CO_ukony!$K$6,IF(F240=3,propocet!$K$20,F240*VLOOKUP($AA$13,Uvse,2,0))))</f>
        <v>34.125</v>
      </c>
      <c r="T240" s="2">
        <f>IF(F240=12,CO_ukony!$K$5,IF(F240=6,CO_ukony!$K$4,IF(F240=3,propocet!$K$22,F240*VLOOKUP($AA$14,Uvse,2,0))))</f>
        <v>53.862500000000004</v>
      </c>
      <c r="U240" s="2">
        <f t="shared" si="26"/>
        <v>14.374999999999998</v>
      </c>
      <c r="V240" s="2">
        <f t="shared" si="27"/>
        <v>9.7125000000000004</v>
      </c>
      <c r="W240" s="2">
        <f t="shared" si="28"/>
        <v>0</v>
      </c>
      <c r="X240" s="2">
        <f t="shared" si="29"/>
        <v>20.849999999999998</v>
      </c>
      <c r="Y240" s="2">
        <f t="shared" si="30"/>
        <v>21.6</v>
      </c>
    </row>
    <row r="241" spans="2:25">
      <c r="B241" t="s">
        <v>388</v>
      </c>
      <c r="E241">
        <v>1</v>
      </c>
      <c r="F241">
        <v>3</v>
      </c>
      <c r="G241">
        <v>2</v>
      </c>
      <c r="H241">
        <v>0</v>
      </c>
      <c r="I241">
        <v>2</v>
      </c>
      <c r="J241">
        <v>1</v>
      </c>
      <c r="L241" s="52">
        <f t="shared" si="31"/>
        <v>138.98750000000001</v>
      </c>
      <c r="M241" s="52"/>
      <c r="N241">
        <f>IF(E241=2,E241*propocet!$K$17,propocet!$K$15+propocet!$K$17)</f>
        <v>13.575000000000001</v>
      </c>
      <c r="O241" s="2">
        <f t="shared" si="24"/>
        <v>7.6875</v>
      </c>
      <c r="P241" s="2">
        <f t="shared" si="25"/>
        <v>25.574999999999999</v>
      </c>
      <c r="Q241" s="2">
        <f>E241*VLOOKUP(popis!$B$23,Uvse,2,0)</f>
        <v>11.174999999999999</v>
      </c>
      <c r="R241" s="2">
        <f>E241*VLOOKUP(popis!$B$28,Uvse,2,0)</f>
        <v>5.4375</v>
      </c>
      <c r="S241" s="2">
        <f>IF(F241=12,CO_ukony!$K$7,IF(F241=6,CO_ukony!$K$6,IF(F241=3,propocet!$K$20,F241*VLOOKUP($AA$13,Uvse,2,0))))</f>
        <v>10.6625</v>
      </c>
      <c r="T241" s="2">
        <f>IF(F241=12,CO_ukony!$K$5,IF(F241=6,CO_ukony!$K$4,IF(F241=3,propocet!$K$22,F241*VLOOKUP($AA$14,Uvse,2,0))))</f>
        <v>11.9125</v>
      </c>
      <c r="U241" s="2">
        <f t="shared" si="26"/>
        <v>14.374999999999998</v>
      </c>
      <c r="V241" s="2">
        <f t="shared" si="27"/>
        <v>9.7125000000000004</v>
      </c>
      <c r="W241" s="2">
        <f t="shared" si="28"/>
        <v>0</v>
      </c>
      <c r="X241" s="2">
        <f t="shared" si="29"/>
        <v>20.849999999999998</v>
      </c>
      <c r="Y241" s="2">
        <f t="shared" si="30"/>
        <v>21.6</v>
      </c>
    </row>
    <row r="242" spans="2:25">
      <c r="B242" t="s">
        <v>389</v>
      </c>
      <c r="E242">
        <v>2</v>
      </c>
      <c r="F242">
        <v>12</v>
      </c>
      <c r="G242">
        <v>2</v>
      </c>
      <c r="H242">
        <v>0</v>
      </c>
      <c r="I242">
        <v>2</v>
      </c>
      <c r="J242">
        <v>1</v>
      </c>
      <c r="L242" s="52">
        <f t="shared" si="31"/>
        <v>221.01249999999999</v>
      </c>
      <c r="M242" s="52"/>
      <c r="N242">
        <f>IF(E242=2,E242*propocet!$K$17,propocet!$K$15+propocet!$K$17)</f>
        <v>6.5000000000000009</v>
      </c>
      <c r="O242" s="2">
        <f t="shared" si="24"/>
        <v>7.6875</v>
      </c>
      <c r="P242" s="2">
        <f t="shared" si="25"/>
        <v>25.574999999999999</v>
      </c>
      <c r="Q242" s="2">
        <f>E242*VLOOKUP(popis!$B$23,Uvse,2,0)</f>
        <v>22.349999999999998</v>
      </c>
      <c r="R242" s="2">
        <f>E242*VLOOKUP(popis!$B$28,Uvse,2,0)</f>
        <v>10.875</v>
      </c>
      <c r="S242" s="2">
        <f>IF(F242=12,CO_ukony!$K$7,IF(F242=6,CO_ukony!$K$6,IF(F242=3,propocet!$K$20,F242*VLOOKUP($AA$13,Uvse,2,0))))</f>
        <v>34.125</v>
      </c>
      <c r="T242" s="2">
        <f>IF(F242=12,CO_ukony!$K$5,IF(F242=6,CO_ukony!$K$4,IF(F242=3,propocet!$K$22,F242*VLOOKUP($AA$14,Uvse,2,0))))</f>
        <v>53.862500000000004</v>
      </c>
      <c r="U242" s="2">
        <f t="shared" si="26"/>
        <v>14.374999999999998</v>
      </c>
      <c r="V242" s="2">
        <f t="shared" si="27"/>
        <v>9.7125000000000004</v>
      </c>
      <c r="W242" s="2">
        <f t="shared" si="28"/>
        <v>0</v>
      </c>
      <c r="X242" s="2">
        <f t="shared" si="29"/>
        <v>20.849999999999998</v>
      </c>
      <c r="Y242" s="2">
        <f t="shared" si="30"/>
        <v>21.6</v>
      </c>
    </row>
    <row r="243" spans="2:25">
      <c r="B243" t="s">
        <v>390</v>
      </c>
      <c r="E243">
        <v>1</v>
      </c>
      <c r="F243">
        <v>3</v>
      </c>
      <c r="G243">
        <v>2</v>
      </c>
      <c r="H243">
        <v>0</v>
      </c>
      <c r="I243">
        <v>2</v>
      </c>
      <c r="J243">
        <v>1</v>
      </c>
      <c r="L243" s="52">
        <f t="shared" si="31"/>
        <v>138.98750000000001</v>
      </c>
      <c r="M243" s="52"/>
      <c r="N243">
        <f>IF(E243=2,E243*propocet!$K$17,propocet!$K$15+propocet!$K$17)</f>
        <v>13.575000000000001</v>
      </c>
      <c r="O243" s="2">
        <f t="shared" si="24"/>
        <v>7.6875</v>
      </c>
      <c r="P243" s="2">
        <f t="shared" si="25"/>
        <v>25.574999999999999</v>
      </c>
      <c r="Q243" s="2">
        <f>E243*VLOOKUP(popis!$B$23,Uvse,2,0)</f>
        <v>11.174999999999999</v>
      </c>
      <c r="R243" s="2">
        <f>E243*VLOOKUP(popis!$B$28,Uvse,2,0)</f>
        <v>5.4375</v>
      </c>
      <c r="S243" s="2">
        <f>IF(F243=12,CO_ukony!$K$7,IF(F243=6,CO_ukony!$K$6,IF(F243=3,propocet!$K$20,F243*VLOOKUP($AA$13,Uvse,2,0))))</f>
        <v>10.6625</v>
      </c>
      <c r="T243" s="2">
        <f>IF(F243=12,CO_ukony!$K$5,IF(F243=6,CO_ukony!$K$4,IF(F243=3,propocet!$K$22,F243*VLOOKUP($AA$14,Uvse,2,0))))</f>
        <v>11.9125</v>
      </c>
      <c r="U243" s="2">
        <f t="shared" si="26"/>
        <v>14.374999999999998</v>
      </c>
      <c r="V243" s="2">
        <f t="shared" si="27"/>
        <v>9.7125000000000004</v>
      </c>
      <c r="W243" s="2">
        <f t="shared" si="28"/>
        <v>0</v>
      </c>
      <c r="X243" s="2">
        <f t="shared" si="29"/>
        <v>20.849999999999998</v>
      </c>
      <c r="Y243" s="2">
        <f t="shared" si="30"/>
        <v>21.6</v>
      </c>
    </row>
    <row r="244" spans="2:25">
      <c r="B244" t="s">
        <v>391</v>
      </c>
      <c r="E244">
        <v>2</v>
      </c>
      <c r="F244">
        <v>12</v>
      </c>
      <c r="G244">
        <v>2</v>
      </c>
      <c r="H244">
        <v>0</v>
      </c>
      <c r="I244">
        <v>2</v>
      </c>
      <c r="J244">
        <v>1</v>
      </c>
      <c r="L244" s="52">
        <f t="shared" si="31"/>
        <v>221.01249999999999</v>
      </c>
      <c r="M244" s="52"/>
      <c r="N244">
        <f>IF(E244=2,E244*propocet!$K$17,propocet!$K$15+propocet!$K$17)</f>
        <v>6.5000000000000009</v>
      </c>
      <c r="O244" s="2">
        <f t="shared" si="24"/>
        <v>7.6875</v>
      </c>
      <c r="P244" s="2">
        <f t="shared" si="25"/>
        <v>25.574999999999999</v>
      </c>
      <c r="Q244" s="2">
        <f>E244*VLOOKUP(popis!$B$23,Uvse,2,0)</f>
        <v>22.349999999999998</v>
      </c>
      <c r="R244" s="2">
        <f>E244*VLOOKUP(popis!$B$28,Uvse,2,0)</f>
        <v>10.875</v>
      </c>
      <c r="S244" s="2">
        <f>IF(F244=12,CO_ukony!$K$7,IF(F244=6,CO_ukony!$K$6,IF(F244=3,propocet!$K$20,F244*VLOOKUP($AA$13,Uvse,2,0))))</f>
        <v>34.125</v>
      </c>
      <c r="T244" s="2">
        <f>IF(F244=12,CO_ukony!$K$5,IF(F244=6,CO_ukony!$K$4,IF(F244=3,propocet!$K$22,F244*VLOOKUP($AA$14,Uvse,2,0))))</f>
        <v>53.862500000000004</v>
      </c>
      <c r="U244" s="2">
        <f t="shared" si="26"/>
        <v>14.374999999999998</v>
      </c>
      <c r="V244" s="2">
        <f t="shared" si="27"/>
        <v>9.7125000000000004</v>
      </c>
      <c r="W244" s="2">
        <f t="shared" si="28"/>
        <v>0</v>
      </c>
      <c r="X244" s="2">
        <f t="shared" si="29"/>
        <v>20.849999999999998</v>
      </c>
      <c r="Y244" s="2">
        <f t="shared" si="30"/>
        <v>21.6</v>
      </c>
    </row>
    <row r="245" spans="2:25">
      <c r="B245" t="s">
        <v>392</v>
      </c>
      <c r="E245">
        <v>1</v>
      </c>
      <c r="F245">
        <v>2</v>
      </c>
      <c r="G245">
        <v>2</v>
      </c>
      <c r="H245">
        <v>0</v>
      </c>
      <c r="I245">
        <v>2</v>
      </c>
      <c r="J245">
        <v>1</v>
      </c>
      <c r="L245" s="52">
        <f t="shared" si="31"/>
        <v>130.62708333333333</v>
      </c>
      <c r="M245" s="52"/>
      <c r="N245">
        <f>IF(E245=2,E245*propocet!$K$17,propocet!$K$15+propocet!$K$17)</f>
        <v>13.575000000000001</v>
      </c>
      <c r="O245" s="2">
        <f t="shared" si="24"/>
        <v>7.6875</v>
      </c>
      <c r="P245" s="2">
        <f t="shared" si="25"/>
        <v>25.574999999999999</v>
      </c>
      <c r="Q245" s="2">
        <f>E245*VLOOKUP(popis!$B$23,Uvse,2,0)</f>
        <v>11.174999999999999</v>
      </c>
      <c r="R245" s="2">
        <f>E245*VLOOKUP(popis!$B$28,Uvse,2,0)</f>
        <v>5.4375</v>
      </c>
      <c r="S245" s="2">
        <f>IF(F245=12,CO_ukony!$K$7,IF(F245=6,CO_ukony!$K$6,IF(F245=3,propocet!$K$20,F245*VLOOKUP($AA$13,Uvse,2,0))))</f>
        <v>5.9013888888888895</v>
      </c>
      <c r="T245" s="2">
        <f>IF(F245=12,CO_ukony!$K$5,IF(F245=6,CO_ukony!$K$4,IF(F245=3,propocet!$K$22,F245*VLOOKUP($AA$14,Uvse,2,0))))</f>
        <v>8.313194444444445</v>
      </c>
      <c r="U245" s="2">
        <f t="shared" si="26"/>
        <v>14.374999999999998</v>
      </c>
      <c r="V245" s="2">
        <f t="shared" si="27"/>
        <v>9.7125000000000004</v>
      </c>
      <c r="W245" s="2">
        <f t="shared" si="28"/>
        <v>0</v>
      </c>
      <c r="X245" s="2">
        <f t="shared" si="29"/>
        <v>20.849999999999998</v>
      </c>
      <c r="Y245" s="2">
        <f t="shared" si="30"/>
        <v>21.6</v>
      </c>
    </row>
    <row r="246" spans="2:25">
      <c r="B246" t="s">
        <v>393</v>
      </c>
      <c r="E246">
        <v>1</v>
      </c>
      <c r="F246">
        <v>4</v>
      </c>
      <c r="G246">
        <v>2</v>
      </c>
      <c r="H246">
        <v>0</v>
      </c>
      <c r="I246">
        <v>2</v>
      </c>
      <c r="J246">
        <v>1</v>
      </c>
      <c r="L246" s="52">
        <f t="shared" si="31"/>
        <v>144.84166666666667</v>
      </c>
      <c r="M246" s="52"/>
      <c r="N246">
        <f>IF(E246=2,E246*propocet!$K$17,propocet!$K$15+propocet!$K$17)</f>
        <v>13.575000000000001</v>
      </c>
      <c r="O246" s="2">
        <f t="shared" si="24"/>
        <v>7.6875</v>
      </c>
      <c r="P246" s="2">
        <f t="shared" si="25"/>
        <v>25.574999999999999</v>
      </c>
      <c r="Q246" s="2">
        <f>E246*VLOOKUP(popis!$B$23,Uvse,2,0)</f>
        <v>11.174999999999999</v>
      </c>
      <c r="R246" s="2">
        <f>E246*VLOOKUP(popis!$B$28,Uvse,2,0)</f>
        <v>5.4375</v>
      </c>
      <c r="S246" s="2">
        <f>IF(F246=12,CO_ukony!$K$7,IF(F246=6,CO_ukony!$K$6,IF(F246=3,propocet!$K$20,F246*VLOOKUP($AA$13,Uvse,2,0))))</f>
        <v>11.802777777777779</v>
      </c>
      <c r="T246" s="2">
        <f>IF(F246=12,CO_ukony!$K$5,IF(F246=6,CO_ukony!$K$4,IF(F246=3,propocet!$K$22,F246*VLOOKUP($AA$14,Uvse,2,0))))</f>
        <v>16.62638888888889</v>
      </c>
      <c r="U246" s="2">
        <f t="shared" si="26"/>
        <v>14.374999999999998</v>
      </c>
      <c r="V246" s="2">
        <f t="shared" si="27"/>
        <v>9.7125000000000004</v>
      </c>
      <c r="W246" s="2">
        <f t="shared" si="28"/>
        <v>0</v>
      </c>
      <c r="X246" s="2">
        <f t="shared" si="29"/>
        <v>20.849999999999998</v>
      </c>
      <c r="Y246" s="2">
        <f t="shared" si="30"/>
        <v>21.6</v>
      </c>
    </row>
    <row r="247" spans="2:25">
      <c r="B247" t="s">
        <v>394</v>
      </c>
      <c r="E247">
        <v>1</v>
      </c>
      <c r="F247">
        <v>2</v>
      </c>
      <c r="G247">
        <v>2</v>
      </c>
      <c r="H247">
        <v>0</v>
      </c>
      <c r="I247">
        <v>2</v>
      </c>
      <c r="J247">
        <v>1</v>
      </c>
      <c r="L247" s="52">
        <f t="shared" si="31"/>
        <v>130.62708333333333</v>
      </c>
      <c r="M247" s="52"/>
      <c r="N247">
        <f>IF(E247=2,E247*propocet!$K$17,propocet!$K$15+propocet!$K$17)</f>
        <v>13.575000000000001</v>
      </c>
      <c r="O247" s="2">
        <f t="shared" si="24"/>
        <v>7.6875</v>
      </c>
      <c r="P247" s="2">
        <f t="shared" si="25"/>
        <v>25.574999999999999</v>
      </c>
      <c r="Q247" s="2">
        <f>E247*VLOOKUP(popis!$B$23,Uvse,2,0)</f>
        <v>11.174999999999999</v>
      </c>
      <c r="R247" s="2">
        <f>E247*VLOOKUP(popis!$B$28,Uvse,2,0)</f>
        <v>5.4375</v>
      </c>
      <c r="S247" s="2">
        <f>IF(F247=12,CO_ukony!$K$7,IF(F247=6,CO_ukony!$K$6,IF(F247=3,propocet!$K$20,F247*VLOOKUP($AA$13,Uvse,2,0))))</f>
        <v>5.9013888888888895</v>
      </c>
      <c r="T247" s="2">
        <f>IF(F247=12,CO_ukony!$K$5,IF(F247=6,CO_ukony!$K$4,IF(F247=3,propocet!$K$22,F247*VLOOKUP($AA$14,Uvse,2,0))))</f>
        <v>8.313194444444445</v>
      </c>
      <c r="U247" s="2">
        <f t="shared" si="26"/>
        <v>14.374999999999998</v>
      </c>
      <c r="V247" s="2">
        <f t="shared" si="27"/>
        <v>9.7125000000000004</v>
      </c>
      <c r="W247" s="2">
        <f t="shared" si="28"/>
        <v>0</v>
      </c>
      <c r="X247" s="2">
        <f t="shared" si="29"/>
        <v>20.849999999999998</v>
      </c>
      <c r="Y247" s="2">
        <f t="shared" si="30"/>
        <v>21.6</v>
      </c>
    </row>
    <row r="248" spans="2:25">
      <c r="B248" t="s">
        <v>395</v>
      </c>
      <c r="E248">
        <v>2</v>
      </c>
      <c r="F248">
        <v>2</v>
      </c>
      <c r="G248">
        <v>2</v>
      </c>
      <c r="H248">
        <v>0</v>
      </c>
      <c r="I248">
        <v>2</v>
      </c>
      <c r="J248">
        <v>1</v>
      </c>
      <c r="L248" s="52">
        <f t="shared" si="31"/>
        <v>147.23958333333334</v>
      </c>
      <c r="M248" s="52"/>
      <c r="N248">
        <f>IF(E248=2,E248*propocet!$K$17,propocet!$K$15+propocet!$K$17)</f>
        <v>6.5000000000000009</v>
      </c>
      <c r="O248" s="2">
        <f t="shared" si="24"/>
        <v>7.6875</v>
      </c>
      <c r="P248" s="2">
        <f t="shared" si="25"/>
        <v>25.574999999999999</v>
      </c>
      <c r="Q248" s="2">
        <f>E248*VLOOKUP(popis!$B$23,Uvse,2,0)</f>
        <v>22.349999999999998</v>
      </c>
      <c r="R248" s="2">
        <f>E248*VLOOKUP(popis!$B$28,Uvse,2,0)</f>
        <v>10.875</v>
      </c>
      <c r="S248" s="2">
        <f>IF(F248=12,CO_ukony!$K$7,IF(F248=6,CO_ukony!$K$6,IF(F248=3,propocet!$K$20,F248*VLOOKUP($AA$13,Uvse,2,0))))</f>
        <v>5.9013888888888895</v>
      </c>
      <c r="T248" s="2">
        <f>IF(F248=12,CO_ukony!$K$5,IF(F248=6,CO_ukony!$K$4,IF(F248=3,propocet!$K$22,F248*VLOOKUP($AA$14,Uvse,2,0))))</f>
        <v>8.313194444444445</v>
      </c>
      <c r="U248" s="2">
        <f t="shared" si="26"/>
        <v>14.374999999999998</v>
      </c>
      <c r="V248" s="2">
        <f t="shared" si="27"/>
        <v>9.7125000000000004</v>
      </c>
      <c r="W248" s="2">
        <f t="shared" si="28"/>
        <v>0</v>
      </c>
      <c r="X248" s="2">
        <f t="shared" si="29"/>
        <v>20.849999999999998</v>
      </c>
      <c r="Y248" s="2">
        <f t="shared" si="30"/>
        <v>21.6</v>
      </c>
    </row>
    <row r="249" spans="2:25">
      <c r="B249" t="s">
        <v>396</v>
      </c>
      <c r="E249">
        <v>2</v>
      </c>
      <c r="F249">
        <v>3</v>
      </c>
      <c r="G249">
        <v>2</v>
      </c>
      <c r="H249">
        <v>0</v>
      </c>
      <c r="I249">
        <v>2</v>
      </c>
      <c r="J249">
        <v>1</v>
      </c>
      <c r="L249" s="52">
        <f t="shared" si="31"/>
        <v>155.6</v>
      </c>
      <c r="M249" s="52"/>
      <c r="N249">
        <f>IF(E249=2,E249*propocet!$K$17,propocet!$K$15+propocet!$K$17)</f>
        <v>6.5000000000000009</v>
      </c>
      <c r="O249" s="2">
        <f t="shared" si="24"/>
        <v>7.6875</v>
      </c>
      <c r="P249" s="2">
        <f t="shared" si="25"/>
        <v>25.574999999999999</v>
      </c>
      <c r="Q249" s="2">
        <f>E249*VLOOKUP(popis!$B$23,Uvse,2,0)</f>
        <v>22.349999999999998</v>
      </c>
      <c r="R249" s="2">
        <f>E249*VLOOKUP(popis!$B$28,Uvse,2,0)</f>
        <v>10.875</v>
      </c>
      <c r="S249" s="2">
        <f>IF(F249=12,CO_ukony!$K$7,IF(F249=6,CO_ukony!$K$6,IF(F249=3,propocet!$K$20,F249*VLOOKUP($AA$13,Uvse,2,0))))</f>
        <v>10.6625</v>
      </c>
      <c r="T249" s="2">
        <f>IF(F249=12,CO_ukony!$K$5,IF(F249=6,CO_ukony!$K$4,IF(F249=3,propocet!$K$22,F249*VLOOKUP($AA$14,Uvse,2,0))))</f>
        <v>11.9125</v>
      </c>
      <c r="U249" s="2">
        <f t="shared" si="26"/>
        <v>14.374999999999998</v>
      </c>
      <c r="V249" s="2">
        <f t="shared" si="27"/>
        <v>9.7125000000000004</v>
      </c>
      <c r="W249" s="2">
        <f t="shared" si="28"/>
        <v>0</v>
      </c>
      <c r="X249" s="2">
        <f t="shared" si="29"/>
        <v>20.849999999999998</v>
      </c>
      <c r="Y249" s="2">
        <f t="shared" si="30"/>
        <v>21.6</v>
      </c>
    </row>
    <row r="250" spans="2:25">
      <c r="B250" t="s">
        <v>397</v>
      </c>
      <c r="E250">
        <v>2</v>
      </c>
      <c r="F250">
        <v>12</v>
      </c>
      <c r="G250">
        <v>2</v>
      </c>
      <c r="H250">
        <v>0</v>
      </c>
      <c r="I250">
        <v>2</v>
      </c>
      <c r="J250">
        <v>1</v>
      </c>
      <c r="L250" s="52">
        <f t="shared" si="31"/>
        <v>221.01249999999999</v>
      </c>
      <c r="M250" s="52"/>
      <c r="N250">
        <f>IF(E250=2,E250*propocet!$K$17,propocet!$K$15+propocet!$K$17)</f>
        <v>6.5000000000000009</v>
      </c>
      <c r="O250" s="2">
        <f t="shared" ref="O250:O308" si="32">J250*VLOOKUP($AA$2,Uvse,2,0)</f>
        <v>7.6875</v>
      </c>
      <c r="P250" s="2">
        <f t="shared" ref="P250:P308" si="33">J250*VLOOKUP($AA$3,Uvse,2,0)</f>
        <v>25.574999999999999</v>
      </c>
      <c r="Q250" s="2">
        <f>E250*VLOOKUP(popis!$B$23,Uvse,2,0)</f>
        <v>22.349999999999998</v>
      </c>
      <c r="R250" s="2">
        <f>E250*VLOOKUP(popis!$B$28,Uvse,2,0)</f>
        <v>10.875</v>
      </c>
      <c r="S250" s="2">
        <f>IF(F250=12,CO_ukony!$K$7,IF(F250=6,CO_ukony!$K$6,IF(F250=3,propocet!$K$20,F250*VLOOKUP($AA$13,Uvse,2,0))))</f>
        <v>34.125</v>
      </c>
      <c r="T250" s="2">
        <f>IF(F250=12,CO_ukony!$K$5,IF(F250=6,CO_ukony!$K$4,IF(F250=3,propocet!$K$22,F250*VLOOKUP($AA$14,Uvse,2,0))))</f>
        <v>53.862500000000004</v>
      </c>
      <c r="U250" s="2">
        <f t="shared" ref="U250:U308" si="34">G250*VLOOKUP($AA$10,Uvse,2,0)</f>
        <v>14.374999999999998</v>
      </c>
      <c r="V250" s="2">
        <f t="shared" ref="V250:V308" si="35">G250*VLOOKUP($AA$11,Uvse,2,0)</f>
        <v>9.7125000000000004</v>
      </c>
      <c r="W250" s="2">
        <f t="shared" ref="W250:W308" si="36">H250*VLOOKUP($AA$9,Uvse,2,0)</f>
        <v>0</v>
      </c>
      <c r="X250" s="2">
        <f t="shared" ref="X250:X308" si="37">I250*VLOOKUP($AA$12,Uvse,2,0)</f>
        <v>20.849999999999998</v>
      </c>
      <c r="Y250" s="2">
        <f t="shared" ref="Y250:Y308" si="38">I250*VLOOKUP($AA$8,Uvse,2,0)</f>
        <v>21.6</v>
      </c>
    </row>
    <row r="251" spans="2:25">
      <c r="B251" t="s">
        <v>398</v>
      </c>
      <c r="E251">
        <v>2</v>
      </c>
      <c r="F251">
        <v>12</v>
      </c>
      <c r="G251">
        <v>2</v>
      </c>
      <c r="H251">
        <v>0</v>
      </c>
      <c r="I251">
        <v>2</v>
      </c>
      <c r="J251">
        <v>1</v>
      </c>
      <c r="L251" s="52">
        <f t="shared" ref="L251:L309" si="39">SUM(O251:Y251)</f>
        <v>221.01249999999999</v>
      </c>
      <c r="M251" s="52"/>
      <c r="N251">
        <f>IF(E251=2,E251*propocet!$K$17,propocet!$K$15+propocet!$K$17)</f>
        <v>6.5000000000000009</v>
      </c>
      <c r="O251" s="2">
        <f t="shared" si="32"/>
        <v>7.6875</v>
      </c>
      <c r="P251" s="2">
        <f t="shared" si="33"/>
        <v>25.574999999999999</v>
      </c>
      <c r="Q251" s="2">
        <f>E251*VLOOKUP(popis!$B$23,Uvse,2,0)</f>
        <v>22.349999999999998</v>
      </c>
      <c r="R251" s="2">
        <f>E251*VLOOKUP(popis!$B$28,Uvse,2,0)</f>
        <v>10.875</v>
      </c>
      <c r="S251" s="2">
        <f>IF(F251=12,CO_ukony!$K$7,IF(F251=6,CO_ukony!$K$6,IF(F251=3,propocet!$K$20,F251*VLOOKUP($AA$13,Uvse,2,0))))</f>
        <v>34.125</v>
      </c>
      <c r="T251" s="2">
        <f>IF(F251=12,CO_ukony!$K$5,IF(F251=6,CO_ukony!$K$4,IF(F251=3,propocet!$K$22,F251*VLOOKUP($AA$14,Uvse,2,0))))</f>
        <v>53.862500000000004</v>
      </c>
      <c r="U251" s="2">
        <f t="shared" si="34"/>
        <v>14.374999999999998</v>
      </c>
      <c r="V251" s="2">
        <f t="shared" si="35"/>
        <v>9.7125000000000004</v>
      </c>
      <c r="W251" s="2">
        <f t="shared" si="36"/>
        <v>0</v>
      </c>
      <c r="X251" s="2">
        <f t="shared" si="37"/>
        <v>20.849999999999998</v>
      </c>
      <c r="Y251" s="2">
        <f t="shared" si="38"/>
        <v>21.6</v>
      </c>
    </row>
    <row r="252" spans="2:25">
      <c r="B252" t="s">
        <v>399</v>
      </c>
      <c r="E252">
        <v>2</v>
      </c>
      <c r="F252">
        <v>12</v>
      </c>
      <c r="G252">
        <v>2</v>
      </c>
      <c r="H252">
        <v>0</v>
      </c>
      <c r="I252">
        <v>2</v>
      </c>
      <c r="J252">
        <v>1</v>
      </c>
      <c r="L252" s="52">
        <f t="shared" si="39"/>
        <v>221.01249999999999</v>
      </c>
      <c r="M252" s="52"/>
      <c r="N252">
        <f>IF(E252=2,E252*propocet!$K$17,propocet!$K$15+propocet!$K$17)</f>
        <v>6.5000000000000009</v>
      </c>
      <c r="O252" s="2">
        <f t="shared" si="32"/>
        <v>7.6875</v>
      </c>
      <c r="P252" s="2">
        <f t="shared" si="33"/>
        <v>25.574999999999999</v>
      </c>
      <c r="Q252" s="2">
        <f>E252*VLOOKUP(popis!$B$23,Uvse,2,0)</f>
        <v>22.349999999999998</v>
      </c>
      <c r="R252" s="2">
        <f>E252*VLOOKUP(popis!$B$28,Uvse,2,0)</f>
        <v>10.875</v>
      </c>
      <c r="S252" s="2">
        <f>IF(F252=12,CO_ukony!$K$7,IF(F252=6,CO_ukony!$K$6,IF(F252=3,propocet!$K$20,F252*VLOOKUP($AA$13,Uvse,2,0))))</f>
        <v>34.125</v>
      </c>
      <c r="T252" s="2">
        <f>IF(F252=12,CO_ukony!$K$5,IF(F252=6,CO_ukony!$K$4,IF(F252=3,propocet!$K$22,F252*VLOOKUP($AA$14,Uvse,2,0))))</f>
        <v>53.862500000000004</v>
      </c>
      <c r="U252" s="2">
        <f t="shared" si="34"/>
        <v>14.374999999999998</v>
      </c>
      <c r="V252" s="2">
        <f t="shared" si="35"/>
        <v>9.7125000000000004</v>
      </c>
      <c r="W252" s="2">
        <f t="shared" si="36"/>
        <v>0</v>
      </c>
      <c r="X252" s="2">
        <f t="shared" si="37"/>
        <v>20.849999999999998</v>
      </c>
      <c r="Y252" s="2">
        <f t="shared" si="38"/>
        <v>21.6</v>
      </c>
    </row>
    <row r="253" spans="2:25">
      <c r="B253" t="s">
        <v>400</v>
      </c>
      <c r="E253">
        <v>2</v>
      </c>
      <c r="F253">
        <v>6</v>
      </c>
      <c r="G253">
        <v>2</v>
      </c>
      <c r="H253">
        <v>0</v>
      </c>
      <c r="I253">
        <v>2</v>
      </c>
      <c r="J253">
        <v>1</v>
      </c>
      <c r="L253" s="52">
        <f t="shared" si="39"/>
        <v>171.81249999999997</v>
      </c>
      <c r="M253" s="52"/>
      <c r="N253">
        <f>IF(E253=2,E253*propocet!$K$17,propocet!$K$15+propocet!$K$17)</f>
        <v>6.5000000000000009</v>
      </c>
      <c r="O253" s="2">
        <f t="shared" si="32"/>
        <v>7.6875</v>
      </c>
      <c r="P253" s="2">
        <f t="shared" si="33"/>
        <v>25.574999999999999</v>
      </c>
      <c r="Q253" s="2">
        <f>E253*VLOOKUP(popis!$B$23,Uvse,2,0)</f>
        <v>22.349999999999998</v>
      </c>
      <c r="R253" s="2">
        <f>E253*VLOOKUP(popis!$B$28,Uvse,2,0)</f>
        <v>10.875</v>
      </c>
      <c r="S253" s="2">
        <f>IF(F253=12,CO_ukony!$K$7,IF(F253=6,CO_ukony!$K$6,IF(F253=3,propocet!$K$20,F253*VLOOKUP($AA$13,Uvse,2,0))))</f>
        <v>14.725</v>
      </c>
      <c r="T253" s="2">
        <f>IF(F253=12,CO_ukony!$K$5,IF(F253=6,CO_ukony!$K$4,IF(F253=3,propocet!$K$22,F253*VLOOKUP($AA$14,Uvse,2,0))))</f>
        <v>24.0625</v>
      </c>
      <c r="U253" s="2">
        <f t="shared" si="34"/>
        <v>14.374999999999998</v>
      </c>
      <c r="V253" s="2">
        <f t="shared" si="35"/>
        <v>9.7125000000000004</v>
      </c>
      <c r="W253" s="2">
        <f t="shared" si="36"/>
        <v>0</v>
      </c>
      <c r="X253" s="2">
        <f t="shared" si="37"/>
        <v>20.849999999999998</v>
      </c>
      <c r="Y253" s="2">
        <f t="shared" si="38"/>
        <v>21.6</v>
      </c>
    </row>
    <row r="254" spans="2:25">
      <c r="B254" t="s">
        <v>401</v>
      </c>
      <c r="E254">
        <v>2</v>
      </c>
      <c r="F254">
        <v>8</v>
      </c>
      <c r="G254">
        <v>2</v>
      </c>
      <c r="H254">
        <v>0</v>
      </c>
      <c r="I254">
        <v>2</v>
      </c>
      <c r="J254">
        <v>1</v>
      </c>
      <c r="L254" s="52">
        <f t="shared" si="39"/>
        <v>189.88333333333333</v>
      </c>
      <c r="M254" s="52"/>
      <c r="N254">
        <f>IF(E254=2,E254*propocet!$K$17,propocet!$K$15+propocet!$K$17)</f>
        <v>6.5000000000000009</v>
      </c>
      <c r="O254" s="2">
        <f t="shared" si="32"/>
        <v>7.6875</v>
      </c>
      <c r="P254" s="2">
        <f t="shared" si="33"/>
        <v>25.574999999999999</v>
      </c>
      <c r="Q254" s="2">
        <f>E254*VLOOKUP(popis!$B$23,Uvse,2,0)</f>
        <v>22.349999999999998</v>
      </c>
      <c r="R254" s="2">
        <f>E254*VLOOKUP(popis!$B$28,Uvse,2,0)</f>
        <v>10.875</v>
      </c>
      <c r="S254" s="2">
        <f>IF(F254=12,CO_ukony!$K$7,IF(F254=6,CO_ukony!$K$6,IF(F254=3,propocet!$K$20,F254*VLOOKUP($AA$13,Uvse,2,0))))</f>
        <v>23.605555555555558</v>
      </c>
      <c r="T254" s="2">
        <f>IF(F254=12,CO_ukony!$K$5,IF(F254=6,CO_ukony!$K$4,IF(F254=3,propocet!$K$22,F254*VLOOKUP($AA$14,Uvse,2,0))))</f>
        <v>33.25277777777778</v>
      </c>
      <c r="U254" s="2">
        <f t="shared" si="34"/>
        <v>14.374999999999998</v>
      </c>
      <c r="V254" s="2">
        <f t="shared" si="35"/>
        <v>9.7125000000000004</v>
      </c>
      <c r="W254" s="2">
        <f t="shared" si="36"/>
        <v>0</v>
      </c>
      <c r="X254" s="2">
        <f t="shared" si="37"/>
        <v>20.849999999999998</v>
      </c>
      <c r="Y254" s="2">
        <f t="shared" si="38"/>
        <v>21.6</v>
      </c>
    </row>
    <row r="255" spans="2:25">
      <c r="B255" t="s">
        <v>402</v>
      </c>
      <c r="E255">
        <v>2</v>
      </c>
      <c r="F255">
        <v>12</v>
      </c>
      <c r="G255">
        <v>2</v>
      </c>
      <c r="H255">
        <v>0</v>
      </c>
      <c r="I255">
        <v>2</v>
      </c>
      <c r="J255">
        <v>1</v>
      </c>
      <c r="L255" s="52">
        <f t="shared" si="39"/>
        <v>221.01249999999999</v>
      </c>
      <c r="M255" s="52"/>
      <c r="N255">
        <f>IF(E255=2,E255*propocet!$K$17,propocet!$K$15+propocet!$K$17)</f>
        <v>6.5000000000000009</v>
      </c>
      <c r="O255" s="2">
        <f t="shared" si="32"/>
        <v>7.6875</v>
      </c>
      <c r="P255" s="2">
        <f t="shared" si="33"/>
        <v>25.574999999999999</v>
      </c>
      <c r="Q255" s="2">
        <f>E255*VLOOKUP(popis!$B$23,Uvse,2,0)</f>
        <v>22.349999999999998</v>
      </c>
      <c r="R255" s="2">
        <f>E255*VLOOKUP(popis!$B$28,Uvse,2,0)</f>
        <v>10.875</v>
      </c>
      <c r="S255" s="2">
        <f>IF(F255=12,CO_ukony!$K$7,IF(F255=6,CO_ukony!$K$6,IF(F255=3,propocet!$K$20,F255*VLOOKUP($AA$13,Uvse,2,0))))</f>
        <v>34.125</v>
      </c>
      <c r="T255" s="2">
        <f>IF(F255=12,CO_ukony!$K$5,IF(F255=6,CO_ukony!$K$4,IF(F255=3,propocet!$K$22,F255*VLOOKUP($AA$14,Uvse,2,0))))</f>
        <v>53.862500000000004</v>
      </c>
      <c r="U255" s="2">
        <f t="shared" si="34"/>
        <v>14.374999999999998</v>
      </c>
      <c r="V255" s="2">
        <f t="shared" si="35"/>
        <v>9.7125000000000004</v>
      </c>
      <c r="W255" s="2">
        <f t="shared" si="36"/>
        <v>0</v>
      </c>
      <c r="X255" s="2">
        <f t="shared" si="37"/>
        <v>20.849999999999998</v>
      </c>
      <c r="Y255" s="2">
        <f t="shared" si="38"/>
        <v>21.6</v>
      </c>
    </row>
    <row r="256" spans="2:25">
      <c r="B256" t="s">
        <v>403</v>
      </c>
      <c r="E256">
        <v>2</v>
      </c>
      <c r="F256">
        <v>12</v>
      </c>
      <c r="G256">
        <v>2</v>
      </c>
      <c r="H256">
        <v>0</v>
      </c>
      <c r="I256">
        <v>2</v>
      </c>
      <c r="J256">
        <v>1</v>
      </c>
      <c r="L256" s="52">
        <f t="shared" si="39"/>
        <v>221.01249999999999</v>
      </c>
      <c r="M256" s="52"/>
      <c r="N256">
        <f>IF(E256=2,E256*propocet!$K$17,propocet!$K$15+propocet!$K$17)</f>
        <v>6.5000000000000009</v>
      </c>
      <c r="O256" s="2">
        <f t="shared" si="32"/>
        <v>7.6875</v>
      </c>
      <c r="P256" s="2">
        <f t="shared" si="33"/>
        <v>25.574999999999999</v>
      </c>
      <c r="Q256" s="2">
        <f>E256*VLOOKUP(popis!$B$23,Uvse,2,0)</f>
        <v>22.349999999999998</v>
      </c>
      <c r="R256" s="2">
        <f>E256*VLOOKUP(popis!$B$28,Uvse,2,0)</f>
        <v>10.875</v>
      </c>
      <c r="S256" s="2">
        <f>IF(F256=12,CO_ukony!$K$7,IF(F256=6,CO_ukony!$K$6,IF(F256=3,propocet!$K$20,F256*VLOOKUP($AA$13,Uvse,2,0))))</f>
        <v>34.125</v>
      </c>
      <c r="T256" s="2">
        <f>IF(F256=12,CO_ukony!$K$5,IF(F256=6,CO_ukony!$K$4,IF(F256=3,propocet!$K$22,F256*VLOOKUP($AA$14,Uvse,2,0))))</f>
        <v>53.862500000000004</v>
      </c>
      <c r="U256" s="2">
        <f t="shared" si="34"/>
        <v>14.374999999999998</v>
      </c>
      <c r="V256" s="2">
        <f t="shared" si="35"/>
        <v>9.7125000000000004</v>
      </c>
      <c r="W256" s="2">
        <f t="shared" si="36"/>
        <v>0</v>
      </c>
      <c r="X256" s="2">
        <f t="shared" si="37"/>
        <v>20.849999999999998</v>
      </c>
      <c r="Y256" s="2">
        <f t="shared" si="38"/>
        <v>21.6</v>
      </c>
    </row>
    <row r="257" spans="2:25">
      <c r="B257" t="s">
        <v>404</v>
      </c>
      <c r="E257">
        <v>1</v>
      </c>
      <c r="F257">
        <v>3</v>
      </c>
      <c r="G257">
        <v>2</v>
      </c>
      <c r="H257">
        <v>0</v>
      </c>
      <c r="I257">
        <v>2</v>
      </c>
      <c r="J257">
        <v>1</v>
      </c>
      <c r="L257" s="52">
        <f t="shared" si="39"/>
        <v>138.98750000000001</v>
      </c>
      <c r="M257" s="52"/>
      <c r="N257">
        <f>IF(E257=2,E257*propocet!$K$17,propocet!$K$15+propocet!$K$17)</f>
        <v>13.575000000000001</v>
      </c>
      <c r="O257" s="2">
        <f t="shared" si="32"/>
        <v>7.6875</v>
      </c>
      <c r="P257" s="2">
        <f t="shared" si="33"/>
        <v>25.574999999999999</v>
      </c>
      <c r="Q257" s="2">
        <f>E257*VLOOKUP(popis!$B$23,Uvse,2,0)</f>
        <v>11.174999999999999</v>
      </c>
      <c r="R257" s="2">
        <f>E257*VLOOKUP(popis!$B$28,Uvse,2,0)</f>
        <v>5.4375</v>
      </c>
      <c r="S257" s="2">
        <f>IF(F257=12,CO_ukony!$K$7,IF(F257=6,CO_ukony!$K$6,IF(F257=3,propocet!$K$20,F257*VLOOKUP($AA$13,Uvse,2,0))))</f>
        <v>10.6625</v>
      </c>
      <c r="T257" s="2">
        <f>IF(F257=12,CO_ukony!$K$5,IF(F257=6,CO_ukony!$K$4,IF(F257=3,propocet!$K$22,F257*VLOOKUP($AA$14,Uvse,2,0))))</f>
        <v>11.9125</v>
      </c>
      <c r="U257" s="2">
        <f t="shared" si="34"/>
        <v>14.374999999999998</v>
      </c>
      <c r="V257" s="2">
        <f t="shared" si="35"/>
        <v>9.7125000000000004</v>
      </c>
      <c r="W257" s="2">
        <f t="shared" si="36"/>
        <v>0</v>
      </c>
      <c r="X257" s="2">
        <f t="shared" si="37"/>
        <v>20.849999999999998</v>
      </c>
      <c r="Y257" s="2">
        <f t="shared" si="38"/>
        <v>21.6</v>
      </c>
    </row>
    <row r="258" spans="2:25">
      <c r="B258" t="s">
        <v>405</v>
      </c>
      <c r="E258">
        <v>2</v>
      </c>
      <c r="F258">
        <v>2</v>
      </c>
      <c r="G258">
        <v>2</v>
      </c>
      <c r="H258">
        <v>0</v>
      </c>
      <c r="I258">
        <v>2</v>
      </c>
      <c r="J258">
        <v>1</v>
      </c>
      <c r="L258" s="52">
        <f t="shared" si="39"/>
        <v>147.23958333333334</v>
      </c>
      <c r="M258" s="52"/>
      <c r="N258">
        <f>IF(E258=2,E258*propocet!$K$17,propocet!$K$15+propocet!$K$17)</f>
        <v>6.5000000000000009</v>
      </c>
      <c r="O258" s="2">
        <f t="shared" si="32"/>
        <v>7.6875</v>
      </c>
      <c r="P258" s="2">
        <f t="shared" si="33"/>
        <v>25.574999999999999</v>
      </c>
      <c r="Q258" s="2">
        <f>E258*VLOOKUP(popis!$B$23,Uvse,2,0)</f>
        <v>22.349999999999998</v>
      </c>
      <c r="R258" s="2">
        <f>E258*VLOOKUP(popis!$B$28,Uvse,2,0)</f>
        <v>10.875</v>
      </c>
      <c r="S258" s="2">
        <f>IF(F258=12,CO_ukony!$K$7,IF(F258=6,CO_ukony!$K$6,IF(F258=3,propocet!$K$20,F258*VLOOKUP($AA$13,Uvse,2,0))))</f>
        <v>5.9013888888888895</v>
      </c>
      <c r="T258" s="2">
        <f>IF(F258=12,CO_ukony!$K$5,IF(F258=6,CO_ukony!$K$4,IF(F258=3,propocet!$K$22,F258*VLOOKUP($AA$14,Uvse,2,0))))</f>
        <v>8.313194444444445</v>
      </c>
      <c r="U258" s="2">
        <f t="shared" si="34"/>
        <v>14.374999999999998</v>
      </c>
      <c r="V258" s="2">
        <f t="shared" si="35"/>
        <v>9.7125000000000004</v>
      </c>
      <c r="W258" s="2">
        <f t="shared" si="36"/>
        <v>0</v>
      </c>
      <c r="X258" s="2">
        <f t="shared" si="37"/>
        <v>20.849999999999998</v>
      </c>
      <c r="Y258" s="2">
        <f t="shared" si="38"/>
        <v>21.6</v>
      </c>
    </row>
    <row r="259" spans="2:25">
      <c r="B259" t="s">
        <v>406</v>
      </c>
      <c r="E259">
        <v>2</v>
      </c>
      <c r="F259">
        <v>8</v>
      </c>
      <c r="G259">
        <v>2</v>
      </c>
      <c r="H259">
        <v>0</v>
      </c>
      <c r="I259">
        <v>2</v>
      </c>
      <c r="J259">
        <v>1</v>
      </c>
      <c r="L259" s="52">
        <f t="shared" si="39"/>
        <v>189.88333333333333</v>
      </c>
      <c r="M259" s="52"/>
      <c r="N259">
        <f>IF(E259=2,E259*propocet!$K$17,propocet!$K$15+propocet!$K$17)</f>
        <v>6.5000000000000009</v>
      </c>
      <c r="O259" s="2">
        <f t="shared" si="32"/>
        <v>7.6875</v>
      </c>
      <c r="P259" s="2">
        <f t="shared" si="33"/>
        <v>25.574999999999999</v>
      </c>
      <c r="Q259" s="2">
        <f>E259*VLOOKUP(popis!$B$23,Uvse,2,0)</f>
        <v>22.349999999999998</v>
      </c>
      <c r="R259" s="2">
        <f>E259*VLOOKUP(popis!$B$28,Uvse,2,0)</f>
        <v>10.875</v>
      </c>
      <c r="S259" s="2">
        <f>IF(F259=12,CO_ukony!$K$7,IF(F259=6,CO_ukony!$K$6,IF(F259=3,propocet!$K$20,F259*VLOOKUP($AA$13,Uvse,2,0))))</f>
        <v>23.605555555555558</v>
      </c>
      <c r="T259" s="2">
        <f>IF(F259=12,CO_ukony!$K$5,IF(F259=6,CO_ukony!$K$4,IF(F259=3,propocet!$K$22,F259*VLOOKUP($AA$14,Uvse,2,0))))</f>
        <v>33.25277777777778</v>
      </c>
      <c r="U259" s="2">
        <f t="shared" si="34"/>
        <v>14.374999999999998</v>
      </c>
      <c r="V259" s="2">
        <f t="shared" si="35"/>
        <v>9.7125000000000004</v>
      </c>
      <c r="W259" s="2">
        <f t="shared" si="36"/>
        <v>0</v>
      </c>
      <c r="X259" s="2">
        <f t="shared" si="37"/>
        <v>20.849999999999998</v>
      </c>
      <c r="Y259" s="2">
        <f t="shared" si="38"/>
        <v>21.6</v>
      </c>
    </row>
    <row r="260" spans="2:25">
      <c r="B260" t="s">
        <v>407</v>
      </c>
      <c r="E260">
        <v>2</v>
      </c>
      <c r="F260">
        <v>2</v>
      </c>
      <c r="G260">
        <v>2</v>
      </c>
      <c r="H260">
        <v>0</v>
      </c>
      <c r="I260">
        <v>2</v>
      </c>
      <c r="J260">
        <v>1</v>
      </c>
      <c r="L260" s="52">
        <f t="shared" si="39"/>
        <v>147.23958333333334</v>
      </c>
      <c r="M260" s="52"/>
      <c r="N260">
        <f>IF(E260=2,E260*propocet!$K$17,propocet!$K$15+propocet!$K$17)</f>
        <v>6.5000000000000009</v>
      </c>
      <c r="O260" s="2">
        <f t="shared" si="32"/>
        <v>7.6875</v>
      </c>
      <c r="P260" s="2">
        <f t="shared" si="33"/>
        <v>25.574999999999999</v>
      </c>
      <c r="Q260" s="2">
        <f>E260*VLOOKUP(popis!$B$23,Uvse,2,0)</f>
        <v>22.349999999999998</v>
      </c>
      <c r="R260" s="2">
        <f>E260*VLOOKUP(popis!$B$28,Uvse,2,0)</f>
        <v>10.875</v>
      </c>
      <c r="S260" s="2">
        <f>IF(F260=12,CO_ukony!$K$7,IF(F260=6,CO_ukony!$K$6,IF(F260=3,propocet!$K$20,F260*VLOOKUP($AA$13,Uvse,2,0))))</f>
        <v>5.9013888888888895</v>
      </c>
      <c r="T260" s="2">
        <f>IF(F260=12,CO_ukony!$K$5,IF(F260=6,CO_ukony!$K$4,IF(F260=3,propocet!$K$22,F260*VLOOKUP($AA$14,Uvse,2,0))))</f>
        <v>8.313194444444445</v>
      </c>
      <c r="U260" s="2">
        <f t="shared" si="34"/>
        <v>14.374999999999998</v>
      </c>
      <c r="V260" s="2">
        <f t="shared" si="35"/>
        <v>9.7125000000000004</v>
      </c>
      <c r="W260" s="2">
        <f t="shared" si="36"/>
        <v>0</v>
      </c>
      <c r="X260" s="2">
        <f t="shared" si="37"/>
        <v>20.849999999999998</v>
      </c>
      <c r="Y260" s="2">
        <f t="shared" si="38"/>
        <v>21.6</v>
      </c>
    </row>
    <row r="261" spans="2:25">
      <c r="B261" t="s">
        <v>408</v>
      </c>
      <c r="E261">
        <v>2</v>
      </c>
      <c r="F261">
        <v>6</v>
      </c>
      <c r="G261">
        <v>0</v>
      </c>
      <c r="H261">
        <v>0</v>
      </c>
      <c r="I261">
        <v>2</v>
      </c>
      <c r="J261">
        <v>1</v>
      </c>
      <c r="L261" s="52">
        <f t="shared" si="39"/>
        <v>147.72499999999999</v>
      </c>
      <c r="M261" s="52"/>
      <c r="N261">
        <f>IF(E261=2,E261*propocet!$K$17,propocet!$K$15+propocet!$K$17)</f>
        <v>6.5000000000000009</v>
      </c>
      <c r="O261" s="2">
        <f t="shared" si="32"/>
        <v>7.6875</v>
      </c>
      <c r="P261" s="2">
        <f t="shared" si="33"/>
        <v>25.574999999999999</v>
      </c>
      <c r="Q261" s="2">
        <f>E261*VLOOKUP(popis!$B$23,Uvse,2,0)</f>
        <v>22.349999999999998</v>
      </c>
      <c r="R261" s="2">
        <f>E261*VLOOKUP(popis!$B$28,Uvse,2,0)</f>
        <v>10.875</v>
      </c>
      <c r="S261" s="2">
        <f>IF(F261=12,CO_ukony!$K$7,IF(F261=6,CO_ukony!$K$6,IF(F261=3,propocet!$K$20,F261*VLOOKUP($AA$13,Uvse,2,0))))</f>
        <v>14.725</v>
      </c>
      <c r="T261" s="2">
        <f>IF(F261=12,CO_ukony!$K$5,IF(F261=6,CO_ukony!$K$4,IF(F261=3,propocet!$K$22,F261*VLOOKUP($AA$14,Uvse,2,0))))</f>
        <v>24.0625</v>
      </c>
      <c r="U261" s="2">
        <f t="shared" si="34"/>
        <v>0</v>
      </c>
      <c r="V261" s="2">
        <f t="shared" si="35"/>
        <v>0</v>
      </c>
      <c r="W261" s="2">
        <f t="shared" si="36"/>
        <v>0</v>
      </c>
      <c r="X261" s="2">
        <f t="shared" si="37"/>
        <v>20.849999999999998</v>
      </c>
      <c r="Y261" s="2">
        <f t="shared" si="38"/>
        <v>21.6</v>
      </c>
    </row>
    <row r="262" spans="2:25">
      <c r="B262" t="s">
        <v>409</v>
      </c>
      <c r="E262">
        <v>2</v>
      </c>
      <c r="F262">
        <v>6</v>
      </c>
      <c r="G262">
        <v>0</v>
      </c>
      <c r="H262">
        <v>0</v>
      </c>
      <c r="I262">
        <v>2</v>
      </c>
      <c r="J262">
        <v>1</v>
      </c>
      <c r="L262" s="52">
        <f t="shared" si="39"/>
        <v>147.72499999999999</v>
      </c>
      <c r="M262" s="52"/>
      <c r="N262">
        <f>IF(E262=2,E262*propocet!$K$17,propocet!$K$15+propocet!$K$17)</f>
        <v>6.5000000000000009</v>
      </c>
      <c r="O262" s="2">
        <f t="shared" si="32"/>
        <v>7.6875</v>
      </c>
      <c r="P262" s="2">
        <f t="shared" si="33"/>
        <v>25.574999999999999</v>
      </c>
      <c r="Q262" s="2">
        <f>E262*VLOOKUP(popis!$B$23,Uvse,2,0)</f>
        <v>22.349999999999998</v>
      </c>
      <c r="R262" s="2">
        <f>E262*VLOOKUP(popis!$B$28,Uvse,2,0)</f>
        <v>10.875</v>
      </c>
      <c r="S262" s="2">
        <f>IF(F262=12,CO_ukony!$K$7,IF(F262=6,CO_ukony!$K$6,IF(F262=3,propocet!$K$20,F262*VLOOKUP($AA$13,Uvse,2,0))))</f>
        <v>14.725</v>
      </c>
      <c r="T262" s="2">
        <f>IF(F262=12,CO_ukony!$K$5,IF(F262=6,CO_ukony!$K$4,IF(F262=3,propocet!$K$22,F262*VLOOKUP($AA$14,Uvse,2,0))))</f>
        <v>24.0625</v>
      </c>
      <c r="U262" s="2">
        <f t="shared" si="34"/>
        <v>0</v>
      </c>
      <c r="V262" s="2">
        <f t="shared" si="35"/>
        <v>0</v>
      </c>
      <c r="W262" s="2">
        <f t="shared" si="36"/>
        <v>0</v>
      </c>
      <c r="X262" s="2">
        <f t="shared" si="37"/>
        <v>20.849999999999998</v>
      </c>
      <c r="Y262" s="2">
        <f t="shared" si="38"/>
        <v>21.6</v>
      </c>
    </row>
    <row r="263" spans="2:25">
      <c r="B263" t="s">
        <v>410</v>
      </c>
      <c r="E263">
        <v>2</v>
      </c>
      <c r="F263">
        <v>8</v>
      </c>
      <c r="G263">
        <v>2</v>
      </c>
      <c r="H263">
        <v>1</v>
      </c>
      <c r="I263">
        <v>3</v>
      </c>
      <c r="J263">
        <v>1</v>
      </c>
      <c r="L263" s="52">
        <f t="shared" si="39"/>
        <v>234.88333333333335</v>
      </c>
      <c r="M263" s="52"/>
      <c r="N263">
        <f>IF(E263=2,E263*propocet!$K$17,propocet!$K$15+propocet!$K$17)</f>
        <v>6.5000000000000009</v>
      </c>
      <c r="O263" s="2">
        <f t="shared" si="32"/>
        <v>7.6875</v>
      </c>
      <c r="P263" s="2">
        <f t="shared" si="33"/>
        <v>25.574999999999999</v>
      </c>
      <c r="Q263" s="2">
        <f>E263*VLOOKUP(popis!$B$23,Uvse,2,0)</f>
        <v>22.349999999999998</v>
      </c>
      <c r="R263" s="2">
        <f>E263*VLOOKUP(popis!$B$28,Uvse,2,0)</f>
        <v>10.875</v>
      </c>
      <c r="S263" s="2">
        <f>IF(F263=12,CO_ukony!$K$7,IF(F263=6,CO_ukony!$K$6,IF(F263=3,propocet!$K$20,F263*VLOOKUP($AA$13,Uvse,2,0))))</f>
        <v>23.605555555555558</v>
      </c>
      <c r="T263" s="2">
        <f>IF(F263=12,CO_ukony!$K$5,IF(F263=6,CO_ukony!$K$4,IF(F263=3,propocet!$K$22,F263*VLOOKUP($AA$14,Uvse,2,0))))</f>
        <v>33.25277777777778</v>
      </c>
      <c r="U263" s="2">
        <f t="shared" si="34"/>
        <v>14.374999999999998</v>
      </c>
      <c r="V263" s="2">
        <f t="shared" si="35"/>
        <v>9.7125000000000004</v>
      </c>
      <c r="W263" s="2">
        <f t="shared" si="36"/>
        <v>23.774999999999999</v>
      </c>
      <c r="X263" s="2">
        <f t="shared" si="37"/>
        <v>31.274999999999999</v>
      </c>
      <c r="Y263" s="2">
        <f t="shared" si="38"/>
        <v>32.400000000000006</v>
      </c>
    </row>
    <row r="264" spans="2:25">
      <c r="B264" t="s">
        <v>411</v>
      </c>
      <c r="E264">
        <v>2</v>
      </c>
      <c r="F264">
        <v>12</v>
      </c>
      <c r="G264">
        <v>2</v>
      </c>
      <c r="H264">
        <v>1</v>
      </c>
      <c r="I264">
        <v>3</v>
      </c>
      <c r="J264">
        <v>1</v>
      </c>
      <c r="L264" s="52">
        <f t="shared" si="39"/>
        <v>266.01250000000005</v>
      </c>
      <c r="M264" s="52"/>
      <c r="N264">
        <f>IF(E264=2,E264*propocet!$K$17,propocet!$K$15+propocet!$K$17)</f>
        <v>6.5000000000000009</v>
      </c>
      <c r="O264" s="2">
        <f t="shared" si="32"/>
        <v>7.6875</v>
      </c>
      <c r="P264" s="2">
        <f t="shared" si="33"/>
        <v>25.574999999999999</v>
      </c>
      <c r="Q264" s="2">
        <f>E264*VLOOKUP(popis!$B$23,Uvse,2,0)</f>
        <v>22.349999999999998</v>
      </c>
      <c r="R264" s="2">
        <f>E264*VLOOKUP(popis!$B$28,Uvse,2,0)</f>
        <v>10.875</v>
      </c>
      <c r="S264" s="2">
        <f>IF(F264=12,CO_ukony!$K$7,IF(F264=6,CO_ukony!$K$6,IF(F264=3,propocet!$K$20,F264*VLOOKUP($AA$13,Uvse,2,0))))</f>
        <v>34.125</v>
      </c>
      <c r="T264" s="2">
        <f>IF(F264=12,CO_ukony!$K$5,IF(F264=6,CO_ukony!$K$4,IF(F264=3,propocet!$K$22,F264*VLOOKUP($AA$14,Uvse,2,0))))</f>
        <v>53.862500000000004</v>
      </c>
      <c r="U264" s="2">
        <f t="shared" si="34"/>
        <v>14.374999999999998</v>
      </c>
      <c r="V264" s="2">
        <f t="shared" si="35"/>
        <v>9.7125000000000004</v>
      </c>
      <c r="W264" s="2">
        <f t="shared" si="36"/>
        <v>23.774999999999999</v>
      </c>
      <c r="X264" s="2">
        <f t="shared" si="37"/>
        <v>31.274999999999999</v>
      </c>
      <c r="Y264" s="2">
        <f t="shared" si="38"/>
        <v>32.400000000000006</v>
      </c>
    </row>
    <row r="265" spans="2:25">
      <c r="B265" t="s">
        <v>412</v>
      </c>
      <c r="E265">
        <v>2</v>
      </c>
      <c r="F265">
        <v>8</v>
      </c>
      <c r="G265">
        <v>2</v>
      </c>
      <c r="H265">
        <v>1</v>
      </c>
      <c r="I265">
        <v>3</v>
      </c>
      <c r="J265">
        <v>1</v>
      </c>
      <c r="L265" s="52">
        <f t="shared" si="39"/>
        <v>234.88333333333335</v>
      </c>
      <c r="M265" s="52"/>
      <c r="N265">
        <f>IF(E265=2,E265*propocet!$K$17,propocet!$K$15+propocet!$K$17)</f>
        <v>6.5000000000000009</v>
      </c>
      <c r="O265" s="2">
        <f t="shared" si="32"/>
        <v>7.6875</v>
      </c>
      <c r="P265" s="2">
        <f t="shared" si="33"/>
        <v>25.574999999999999</v>
      </c>
      <c r="Q265" s="2">
        <f>E265*VLOOKUP(popis!$B$23,Uvse,2,0)</f>
        <v>22.349999999999998</v>
      </c>
      <c r="R265" s="2">
        <f>E265*VLOOKUP(popis!$B$28,Uvse,2,0)</f>
        <v>10.875</v>
      </c>
      <c r="S265" s="2">
        <f>IF(F265=12,CO_ukony!$K$7,IF(F265=6,CO_ukony!$K$6,IF(F265=3,propocet!$K$20,F265*VLOOKUP($AA$13,Uvse,2,0))))</f>
        <v>23.605555555555558</v>
      </c>
      <c r="T265" s="2">
        <f>IF(F265=12,CO_ukony!$K$5,IF(F265=6,CO_ukony!$K$4,IF(F265=3,propocet!$K$22,F265*VLOOKUP($AA$14,Uvse,2,0))))</f>
        <v>33.25277777777778</v>
      </c>
      <c r="U265" s="2">
        <f t="shared" si="34"/>
        <v>14.374999999999998</v>
      </c>
      <c r="V265" s="2">
        <f t="shared" si="35"/>
        <v>9.7125000000000004</v>
      </c>
      <c r="W265" s="2">
        <f t="shared" si="36"/>
        <v>23.774999999999999</v>
      </c>
      <c r="X265" s="2">
        <f t="shared" si="37"/>
        <v>31.274999999999999</v>
      </c>
      <c r="Y265" s="2">
        <f t="shared" si="38"/>
        <v>32.400000000000006</v>
      </c>
    </row>
    <row r="266" spans="2:25">
      <c r="B266" t="s">
        <v>413</v>
      </c>
      <c r="E266">
        <v>2</v>
      </c>
      <c r="F266">
        <v>12</v>
      </c>
      <c r="G266">
        <v>2</v>
      </c>
      <c r="H266">
        <v>0</v>
      </c>
      <c r="I266">
        <v>3</v>
      </c>
      <c r="J266">
        <v>1</v>
      </c>
      <c r="L266" s="52">
        <f t="shared" si="39"/>
        <v>242.23750000000001</v>
      </c>
      <c r="M266" s="52"/>
      <c r="N266">
        <f>IF(E266=2,E266*propocet!$K$17,propocet!$K$15+propocet!$K$17)</f>
        <v>6.5000000000000009</v>
      </c>
      <c r="O266" s="2">
        <f t="shared" si="32"/>
        <v>7.6875</v>
      </c>
      <c r="P266" s="2">
        <f t="shared" si="33"/>
        <v>25.574999999999999</v>
      </c>
      <c r="Q266" s="2">
        <f>E266*VLOOKUP(popis!$B$23,Uvse,2,0)</f>
        <v>22.349999999999998</v>
      </c>
      <c r="R266" s="2">
        <f>E266*VLOOKUP(popis!$B$28,Uvse,2,0)</f>
        <v>10.875</v>
      </c>
      <c r="S266" s="2">
        <f>IF(F266=12,CO_ukony!$K$7,IF(F266=6,CO_ukony!$K$6,IF(F266=3,propocet!$K$20,F266*VLOOKUP($AA$13,Uvse,2,0))))</f>
        <v>34.125</v>
      </c>
      <c r="T266" s="2">
        <f>IF(F266=12,CO_ukony!$K$5,IF(F266=6,CO_ukony!$K$4,IF(F266=3,propocet!$K$22,F266*VLOOKUP($AA$14,Uvse,2,0))))</f>
        <v>53.862500000000004</v>
      </c>
      <c r="U266" s="2">
        <f t="shared" si="34"/>
        <v>14.374999999999998</v>
      </c>
      <c r="V266" s="2">
        <f t="shared" si="35"/>
        <v>9.7125000000000004</v>
      </c>
      <c r="W266" s="2">
        <f t="shared" si="36"/>
        <v>0</v>
      </c>
      <c r="X266" s="2">
        <f t="shared" si="37"/>
        <v>31.274999999999999</v>
      </c>
      <c r="Y266" s="2">
        <f t="shared" si="38"/>
        <v>32.400000000000006</v>
      </c>
    </row>
    <row r="267" spans="2:25">
      <c r="B267" t="s">
        <v>414</v>
      </c>
      <c r="E267">
        <v>2</v>
      </c>
      <c r="F267">
        <v>12</v>
      </c>
      <c r="G267">
        <v>2</v>
      </c>
      <c r="H267">
        <v>0</v>
      </c>
      <c r="I267">
        <v>3</v>
      </c>
      <c r="J267">
        <v>1</v>
      </c>
      <c r="L267" s="52">
        <f t="shared" si="39"/>
        <v>242.23750000000001</v>
      </c>
      <c r="M267" s="52"/>
      <c r="N267">
        <f>IF(E267=2,E267*propocet!$K$17,propocet!$K$15+propocet!$K$17)</f>
        <v>6.5000000000000009</v>
      </c>
      <c r="O267" s="2">
        <f t="shared" si="32"/>
        <v>7.6875</v>
      </c>
      <c r="P267" s="2">
        <f t="shared" si="33"/>
        <v>25.574999999999999</v>
      </c>
      <c r="Q267" s="2">
        <f>E267*VLOOKUP(popis!$B$23,Uvse,2,0)</f>
        <v>22.349999999999998</v>
      </c>
      <c r="R267" s="2">
        <f>E267*VLOOKUP(popis!$B$28,Uvse,2,0)</f>
        <v>10.875</v>
      </c>
      <c r="S267" s="2">
        <f>IF(F267=12,CO_ukony!$K$7,IF(F267=6,CO_ukony!$K$6,IF(F267=3,propocet!$K$20,F267*VLOOKUP($AA$13,Uvse,2,0))))</f>
        <v>34.125</v>
      </c>
      <c r="T267" s="2">
        <f>IF(F267=12,CO_ukony!$K$5,IF(F267=6,CO_ukony!$K$4,IF(F267=3,propocet!$K$22,F267*VLOOKUP($AA$14,Uvse,2,0))))</f>
        <v>53.862500000000004</v>
      </c>
      <c r="U267" s="2">
        <f t="shared" si="34"/>
        <v>14.374999999999998</v>
      </c>
      <c r="V267" s="2">
        <f t="shared" si="35"/>
        <v>9.7125000000000004</v>
      </c>
      <c r="W267" s="2">
        <f t="shared" si="36"/>
        <v>0</v>
      </c>
      <c r="X267" s="2">
        <f t="shared" si="37"/>
        <v>31.274999999999999</v>
      </c>
      <c r="Y267" s="2">
        <f t="shared" si="38"/>
        <v>32.400000000000006</v>
      </c>
    </row>
    <row r="268" spans="2:25">
      <c r="B268" t="s">
        <v>415</v>
      </c>
      <c r="E268">
        <v>2</v>
      </c>
      <c r="F268">
        <v>12</v>
      </c>
      <c r="G268">
        <v>2</v>
      </c>
      <c r="H268">
        <v>0</v>
      </c>
      <c r="I268">
        <v>3</v>
      </c>
      <c r="J268">
        <v>1</v>
      </c>
      <c r="L268" s="52">
        <f t="shared" si="39"/>
        <v>242.23750000000001</v>
      </c>
      <c r="M268" s="52"/>
      <c r="N268">
        <f>IF(E268=2,E268*propocet!$K$17,propocet!$K$15+propocet!$K$17)</f>
        <v>6.5000000000000009</v>
      </c>
      <c r="O268" s="2">
        <f t="shared" si="32"/>
        <v>7.6875</v>
      </c>
      <c r="P268" s="2">
        <f t="shared" si="33"/>
        <v>25.574999999999999</v>
      </c>
      <c r="Q268" s="2">
        <f>E268*VLOOKUP(popis!$B$23,Uvse,2,0)</f>
        <v>22.349999999999998</v>
      </c>
      <c r="R268" s="2">
        <f>E268*VLOOKUP(popis!$B$28,Uvse,2,0)</f>
        <v>10.875</v>
      </c>
      <c r="S268" s="2">
        <f>IF(F268=12,CO_ukony!$K$7,IF(F268=6,CO_ukony!$K$6,IF(F268=3,propocet!$K$20,F268*VLOOKUP($AA$13,Uvse,2,0))))</f>
        <v>34.125</v>
      </c>
      <c r="T268" s="2">
        <f>IF(F268=12,CO_ukony!$K$5,IF(F268=6,CO_ukony!$K$4,IF(F268=3,propocet!$K$22,F268*VLOOKUP($AA$14,Uvse,2,0))))</f>
        <v>53.862500000000004</v>
      </c>
      <c r="U268" s="2">
        <f t="shared" si="34"/>
        <v>14.374999999999998</v>
      </c>
      <c r="V268" s="2">
        <f t="shared" si="35"/>
        <v>9.7125000000000004</v>
      </c>
      <c r="W268" s="2">
        <f t="shared" si="36"/>
        <v>0</v>
      </c>
      <c r="X268" s="2">
        <f t="shared" si="37"/>
        <v>31.274999999999999</v>
      </c>
      <c r="Y268" s="2">
        <f t="shared" si="38"/>
        <v>32.400000000000006</v>
      </c>
    </row>
    <row r="269" spans="2:25">
      <c r="B269" t="s">
        <v>416</v>
      </c>
      <c r="E269">
        <v>2</v>
      </c>
      <c r="F269">
        <v>6</v>
      </c>
      <c r="G269">
        <v>2</v>
      </c>
      <c r="H269">
        <v>0</v>
      </c>
      <c r="I269">
        <v>3</v>
      </c>
      <c r="J269">
        <v>1</v>
      </c>
      <c r="L269" s="52">
        <f t="shared" si="39"/>
        <v>193.03749999999999</v>
      </c>
      <c r="M269" s="52"/>
      <c r="N269">
        <f>IF(E269=2,E269*propocet!$K$17,propocet!$K$15+propocet!$K$17)</f>
        <v>6.5000000000000009</v>
      </c>
      <c r="O269" s="2">
        <f t="shared" si="32"/>
        <v>7.6875</v>
      </c>
      <c r="P269" s="2">
        <f t="shared" si="33"/>
        <v>25.574999999999999</v>
      </c>
      <c r="Q269" s="2">
        <f>E269*VLOOKUP(popis!$B$23,Uvse,2,0)</f>
        <v>22.349999999999998</v>
      </c>
      <c r="R269" s="2">
        <f>E269*VLOOKUP(popis!$B$28,Uvse,2,0)</f>
        <v>10.875</v>
      </c>
      <c r="S269" s="2">
        <f>IF(F269=12,CO_ukony!$K$7,IF(F269=6,CO_ukony!$K$6,IF(F269=3,propocet!$K$20,F269*VLOOKUP($AA$13,Uvse,2,0))))</f>
        <v>14.725</v>
      </c>
      <c r="T269" s="2">
        <f>IF(F269=12,CO_ukony!$K$5,IF(F269=6,CO_ukony!$K$4,IF(F269=3,propocet!$K$22,F269*VLOOKUP($AA$14,Uvse,2,0))))</f>
        <v>24.0625</v>
      </c>
      <c r="U269" s="2">
        <f t="shared" si="34"/>
        <v>14.374999999999998</v>
      </c>
      <c r="V269" s="2">
        <f t="shared" si="35"/>
        <v>9.7125000000000004</v>
      </c>
      <c r="W269" s="2">
        <f t="shared" si="36"/>
        <v>0</v>
      </c>
      <c r="X269" s="2">
        <f t="shared" si="37"/>
        <v>31.274999999999999</v>
      </c>
      <c r="Y269" s="2">
        <f t="shared" si="38"/>
        <v>32.400000000000006</v>
      </c>
    </row>
    <row r="270" spans="2:25">
      <c r="B270" t="s">
        <v>417</v>
      </c>
      <c r="E270">
        <v>2</v>
      </c>
      <c r="F270">
        <v>6</v>
      </c>
      <c r="G270">
        <v>2</v>
      </c>
      <c r="H270">
        <v>0</v>
      </c>
      <c r="I270">
        <v>3</v>
      </c>
      <c r="J270">
        <v>1</v>
      </c>
      <c r="L270" s="52">
        <f t="shared" si="39"/>
        <v>193.03749999999999</v>
      </c>
      <c r="M270" s="52"/>
      <c r="N270">
        <f>IF(E270=2,E270*propocet!$K$17,propocet!$K$15+propocet!$K$17)</f>
        <v>6.5000000000000009</v>
      </c>
      <c r="O270" s="2">
        <f t="shared" si="32"/>
        <v>7.6875</v>
      </c>
      <c r="P270" s="2">
        <f t="shared" si="33"/>
        <v>25.574999999999999</v>
      </c>
      <c r="Q270" s="2">
        <f>E270*VLOOKUP(popis!$B$23,Uvse,2,0)</f>
        <v>22.349999999999998</v>
      </c>
      <c r="R270" s="2">
        <f>E270*VLOOKUP(popis!$B$28,Uvse,2,0)</f>
        <v>10.875</v>
      </c>
      <c r="S270" s="2">
        <f>IF(F270=12,CO_ukony!$K$7,IF(F270=6,CO_ukony!$K$6,IF(F270=3,propocet!$K$20,F270*VLOOKUP($AA$13,Uvse,2,0))))</f>
        <v>14.725</v>
      </c>
      <c r="T270" s="2">
        <f>IF(F270=12,CO_ukony!$K$5,IF(F270=6,CO_ukony!$K$4,IF(F270=3,propocet!$K$22,F270*VLOOKUP($AA$14,Uvse,2,0))))</f>
        <v>24.0625</v>
      </c>
      <c r="U270" s="2">
        <f t="shared" si="34"/>
        <v>14.374999999999998</v>
      </c>
      <c r="V270" s="2">
        <f t="shared" si="35"/>
        <v>9.7125000000000004</v>
      </c>
      <c r="W270" s="2">
        <f t="shared" si="36"/>
        <v>0</v>
      </c>
      <c r="X270" s="2">
        <f t="shared" si="37"/>
        <v>31.274999999999999</v>
      </c>
      <c r="Y270" s="2">
        <f t="shared" si="38"/>
        <v>32.400000000000006</v>
      </c>
    </row>
    <row r="271" spans="2:25">
      <c r="B271" t="s">
        <v>418</v>
      </c>
      <c r="E271">
        <v>2</v>
      </c>
      <c r="F271">
        <v>6</v>
      </c>
      <c r="G271">
        <v>2</v>
      </c>
      <c r="H271">
        <v>0</v>
      </c>
      <c r="I271">
        <v>3</v>
      </c>
      <c r="J271">
        <v>1</v>
      </c>
      <c r="L271" s="52">
        <f t="shared" si="39"/>
        <v>193.03749999999999</v>
      </c>
      <c r="M271" s="52"/>
      <c r="N271">
        <f>IF(E271=2,E271*propocet!$K$17,propocet!$K$15+propocet!$K$17)</f>
        <v>6.5000000000000009</v>
      </c>
      <c r="O271" s="2">
        <f t="shared" si="32"/>
        <v>7.6875</v>
      </c>
      <c r="P271" s="2">
        <f t="shared" si="33"/>
        <v>25.574999999999999</v>
      </c>
      <c r="Q271" s="2">
        <f>E271*VLOOKUP(popis!$B$23,Uvse,2,0)</f>
        <v>22.349999999999998</v>
      </c>
      <c r="R271" s="2">
        <f>E271*VLOOKUP(popis!$B$28,Uvse,2,0)</f>
        <v>10.875</v>
      </c>
      <c r="S271" s="2">
        <f>IF(F271=12,CO_ukony!$K$7,IF(F271=6,CO_ukony!$K$6,IF(F271=3,propocet!$K$20,F271*VLOOKUP($AA$13,Uvse,2,0))))</f>
        <v>14.725</v>
      </c>
      <c r="T271" s="2">
        <f>IF(F271=12,CO_ukony!$K$5,IF(F271=6,CO_ukony!$K$4,IF(F271=3,propocet!$K$22,F271*VLOOKUP($AA$14,Uvse,2,0))))</f>
        <v>24.0625</v>
      </c>
      <c r="U271" s="2">
        <f t="shared" si="34"/>
        <v>14.374999999999998</v>
      </c>
      <c r="V271" s="2">
        <f t="shared" si="35"/>
        <v>9.7125000000000004</v>
      </c>
      <c r="W271" s="2">
        <f t="shared" si="36"/>
        <v>0</v>
      </c>
      <c r="X271" s="2">
        <f t="shared" si="37"/>
        <v>31.274999999999999</v>
      </c>
      <c r="Y271" s="2">
        <f t="shared" si="38"/>
        <v>32.400000000000006</v>
      </c>
    </row>
    <row r="272" spans="2:25">
      <c r="B272" t="s">
        <v>419</v>
      </c>
      <c r="E272">
        <v>2</v>
      </c>
      <c r="F272">
        <v>8</v>
      </c>
      <c r="G272">
        <v>2</v>
      </c>
      <c r="H272">
        <v>0</v>
      </c>
      <c r="I272">
        <v>3</v>
      </c>
      <c r="J272">
        <v>1</v>
      </c>
      <c r="L272" s="52">
        <f t="shared" si="39"/>
        <v>211.10833333333335</v>
      </c>
      <c r="M272" s="52"/>
      <c r="N272">
        <f>IF(E272=2,E272*propocet!$K$17,propocet!$K$15+propocet!$K$17)</f>
        <v>6.5000000000000009</v>
      </c>
      <c r="O272" s="2">
        <f t="shared" si="32"/>
        <v>7.6875</v>
      </c>
      <c r="P272" s="2">
        <f t="shared" si="33"/>
        <v>25.574999999999999</v>
      </c>
      <c r="Q272" s="2">
        <f>E272*VLOOKUP(popis!$B$23,Uvse,2,0)</f>
        <v>22.349999999999998</v>
      </c>
      <c r="R272" s="2">
        <f>E272*VLOOKUP(popis!$B$28,Uvse,2,0)</f>
        <v>10.875</v>
      </c>
      <c r="S272" s="2">
        <f>IF(F272=12,CO_ukony!$K$7,IF(F272=6,CO_ukony!$K$6,IF(F272=3,propocet!$K$20,F272*VLOOKUP($AA$13,Uvse,2,0))))</f>
        <v>23.605555555555558</v>
      </c>
      <c r="T272" s="2">
        <f>IF(F272=12,CO_ukony!$K$5,IF(F272=6,CO_ukony!$K$4,IF(F272=3,propocet!$K$22,F272*VLOOKUP($AA$14,Uvse,2,0))))</f>
        <v>33.25277777777778</v>
      </c>
      <c r="U272" s="2">
        <f t="shared" si="34"/>
        <v>14.374999999999998</v>
      </c>
      <c r="V272" s="2">
        <f t="shared" si="35"/>
        <v>9.7125000000000004</v>
      </c>
      <c r="W272" s="2">
        <f t="shared" si="36"/>
        <v>0</v>
      </c>
      <c r="X272" s="2">
        <f t="shared" si="37"/>
        <v>31.274999999999999</v>
      </c>
      <c r="Y272" s="2">
        <f t="shared" si="38"/>
        <v>32.400000000000006</v>
      </c>
    </row>
    <row r="273" spans="2:25">
      <c r="B273" t="s">
        <v>420</v>
      </c>
      <c r="E273">
        <v>2</v>
      </c>
      <c r="F273">
        <v>8</v>
      </c>
      <c r="G273">
        <v>2</v>
      </c>
      <c r="H273">
        <v>0</v>
      </c>
      <c r="I273">
        <v>3</v>
      </c>
      <c r="J273">
        <v>1</v>
      </c>
      <c r="L273" s="52">
        <f t="shared" si="39"/>
        <v>211.10833333333335</v>
      </c>
      <c r="M273" s="52"/>
      <c r="N273">
        <f>IF(E273=2,E273*propocet!$K$17,propocet!$K$15+propocet!$K$17)</f>
        <v>6.5000000000000009</v>
      </c>
      <c r="O273" s="2">
        <f t="shared" si="32"/>
        <v>7.6875</v>
      </c>
      <c r="P273" s="2">
        <f t="shared" si="33"/>
        <v>25.574999999999999</v>
      </c>
      <c r="Q273" s="2">
        <f>E273*VLOOKUP(popis!$B$23,Uvse,2,0)</f>
        <v>22.349999999999998</v>
      </c>
      <c r="R273" s="2">
        <f>E273*VLOOKUP(popis!$B$28,Uvse,2,0)</f>
        <v>10.875</v>
      </c>
      <c r="S273" s="2">
        <f>IF(F273=12,CO_ukony!$K$7,IF(F273=6,CO_ukony!$K$6,IF(F273=3,propocet!$K$20,F273*VLOOKUP($AA$13,Uvse,2,0))))</f>
        <v>23.605555555555558</v>
      </c>
      <c r="T273" s="2">
        <f>IF(F273=12,CO_ukony!$K$5,IF(F273=6,CO_ukony!$K$4,IF(F273=3,propocet!$K$22,F273*VLOOKUP($AA$14,Uvse,2,0))))</f>
        <v>33.25277777777778</v>
      </c>
      <c r="U273" s="2">
        <f t="shared" si="34"/>
        <v>14.374999999999998</v>
      </c>
      <c r="V273" s="2">
        <f t="shared" si="35"/>
        <v>9.7125000000000004</v>
      </c>
      <c r="W273" s="2">
        <f t="shared" si="36"/>
        <v>0</v>
      </c>
      <c r="X273" s="2">
        <f t="shared" si="37"/>
        <v>31.274999999999999</v>
      </c>
      <c r="Y273" s="2">
        <f t="shared" si="38"/>
        <v>32.400000000000006</v>
      </c>
    </row>
    <row r="274" spans="2:25">
      <c r="B274" t="s">
        <v>421</v>
      </c>
      <c r="E274">
        <v>2</v>
      </c>
      <c r="F274">
        <v>12</v>
      </c>
      <c r="G274">
        <v>2</v>
      </c>
      <c r="H274">
        <v>0</v>
      </c>
      <c r="I274">
        <v>3</v>
      </c>
      <c r="J274">
        <v>1</v>
      </c>
      <c r="L274" s="52">
        <f t="shared" si="39"/>
        <v>242.23750000000001</v>
      </c>
      <c r="M274" s="52"/>
      <c r="N274">
        <f>IF(E274=2,E274*propocet!$K$17,propocet!$K$15+propocet!$K$17)</f>
        <v>6.5000000000000009</v>
      </c>
      <c r="O274" s="2">
        <f t="shared" si="32"/>
        <v>7.6875</v>
      </c>
      <c r="P274" s="2">
        <f t="shared" si="33"/>
        <v>25.574999999999999</v>
      </c>
      <c r="Q274" s="2">
        <f>E274*VLOOKUP(popis!$B$23,Uvse,2,0)</f>
        <v>22.349999999999998</v>
      </c>
      <c r="R274" s="2">
        <f>E274*VLOOKUP(popis!$B$28,Uvse,2,0)</f>
        <v>10.875</v>
      </c>
      <c r="S274" s="2">
        <f>IF(F274=12,CO_ukony!$K$7,IF(F274=6,CO_ukony!$K$6,IF(F274=3,propocet!$K$20,F274*VLOOKUP($AA$13,Uvse,2,0))))</f>
        <v>34.125</v>
      </c>
      <c r="T274" s="2">
        <f>IF(F274=12,CO_ukony!$K$5,IF(F274=6,CO_ukony!$K$4,IF(F274=3,propocet!$K$22,F274*VLOOKUP($AA$14,Uvse,2,0))))</f>
        <v>53.862500000000004</v>
      </c>
      <c r="U274" s="2">
        <f t="shared" si="34"/>
        <v>14.374999999999998</v>
      </c>
      <c r="V274" s="2">
        <f t="shared" si="35"/>
        <v>9.7125000000000004</v>
      </c>
      <c r="W274" s="2">
        <f t="shared" si="36"/>
        <v>0</v>
      </c>
      <c r="X274" s="2">
        <f t="shared" si="37"/>
        <v>31.274999999999999</v>
      </c>
      <c r="Y274" s="2">
        <f t="shared" si="38"/>
        <v>32.400000000000006</v>
      </c>
    </row>
    <row r="275" spans="2:25">
      <c r="B275" t="s">
        <v>422</v>
      </c>
      <c r="E275">
        <v>2</v>
      </c>
      <c r="F275">
        <v>12</v>
      </c>
      <c r="G275">
        <v>2</v>
      </c>
      <c r="H275">
        <v>0</v>
      </c>
      <c r="I275">
        <v>3</v>
      </c>
      <c r="J275">
        <v>1</v>
      </c>
      <c r="L275" s="52">
        <f t="shared" si="39"/>
        <v>242.23750000000001</v>
      </c>
      <c r="M275" s="52"/>
      <c r="N275">
        <f>IF(E275=2,E275*propocet!$K$17,propocet!$K$15+propocet!$K$17)</f>
        <v>6.5000000000000009</v>
      </c>
      <c r="O275" s="2">
        <f t="shared" si="32"/>
        <v>7.6875</v>
      </c>
      <c r="P275" s="2">
        <f t="shared" si="33"/>
        <v>25.574999999999999</v>
      </c>
      <c r="Q275" s="2">
        <f>E275*VLOOKUP(popis!$B$23,Uvse,2,0)</f>
        <v>22.349999999999998</v>
      </c>
      <c r="R275" s="2">
        <f>E275*VLOOKUP(popis!$B$28,Uvse,2,0)</f>
        <v>10.875</v>
      </c>
      <c r="S275" s="2">
        <f>IF(F275=12,CO_ukony!$K$7,IF(F275=6,CO_ukony!$K$6,IF(F275=3,propocet!$K$20,F275*VLOOKUP($AA$13,Uvse,2,0))))</f>
        <v>34.125</v>
      </c>
      <c r="T275" s="2">
        <f>IF(F275=12,CO_ukony!$K$5,IF(F275=6,CO_ukony!$K$4,IF(F275=3,propocet!$K$22,F275*VLOOKUP($AA$14,Uvse,2,0))))</f>
        <v>53.862500000000004</v>
      </c>
      <c r="U275" s="2">
        <f t="shared" si="34"/>
        <v>14.374999999999998</v>
      </c>
      <c r="V275" s="2">
        <f t="shared" si="35"/>
        <v>9.7125000000000004</v>
      </c>
      <c r="W275" s="2">
        <f t="shared" si="36"/>
        <v>0</v>
      </c>
      <c r="X275" s="2">
        <f t="shared" si="37"/>
        <v>31.274999999999999</v>
      </c>
      <c r="Y275" s="2">
        <f t="shared" si="38"/>
        <v>32.400000000000006</v>
      </c>
    </row>
    <row r="276" spans="2:25">
      <c r="B276" t="s">
        <v>423</v>
      </c>
      <c r="E276">
        <v>2</v>
      </c>
      <c r="F276">
        <v>6</v>
      </c>
      <c r="G276">
        <v>2</v>
      </c>
      <c r="H276">
        <v>0</v>
      </c>
      <c r="I276">
        <v>3</v>
      </c>
      <c r="J276">
        <v>1</v>
      </c>
      <c r="L276" s="52">
        <f t="shared" si="39"/>
        <v>193.03749999999999</v>
      </c>
      <c r="M276" s="52"/>
      <c r="N276">
        <f>IF(E276=2,E276*propocet!$K$17,propocet!$K$15+propocet!$K$17)</f>
        <v>6.5000000000000009</v>
      </c>
      <c r="O276" s="2">
        <f t="shared" si="32"/>
        <v>7.6875</v>
      </c>
      <c r="P276" s="2">
        <f t="shared" si="33"/>
        <v>25.574999999999999</v>
      </c>
      <c r="Q276" s="2">
        <f>E276*VLOOKUP(popis!$B$23,Uvse,2,0)</f>
        <v>22.349999999999998</v>
      </c>
      <c r="R276" s="2">
        <f>E276*VLOOKUP(popis!$B$28,Uvse,2,0)</f>
        <v>10.875</v>
      </c>
      <c r="S276" s="2">
        <f>IF(F276=12,CO_ukony!$K$7,IF(F276=6,CO_ukony!$K$6,IF(F276=3,propocet!$K$20,F276*VLOOKUP($AA$13,Uvse,2,0))))</f>
        <v>14.725</v>
      </c>
      <c r="T276" s="2">
        <f>IF(F276=12,CO_ukony!$K$5,IF(F276=6,CO_ukony!$K$4,IF(F276=3,propocet!$K$22,F276*VLOOKUP($AA$14,Uvse,2,0))))</f>
        <v>24.0625</v>
      </c>
      <c r="U276" s="2">
        <f t="shared" si="34"/>
        <v>14.374999999999998</v>
      </c>
      <c r="V276" s="2">
        <f t="shared" si="35"/>
        <v>9.7125000000000004</v>
      </c>
      <c r="W276" s="2">
        <f t="shared" si="36"/>
        <v>0</v>
      </c>
      <c r="X276" s="2">
        <f t="shared" si="37"/>
        <v>31.274999999999999</v>
      </c>
      <c r="Y276" s="2">
        <f t="shared" si="38"/>
        <v>32.400000000000006</v>
      </c>
    </row>
    <row r="277" spans="2:25">
      <c r="B277" t="s">
        <v>424</v>
      </c>
      <c r="E277">
        <v>1</v>
      </c>
      <c r="F277">
        <v>3</v>
      </c>
      <c r="G277">
        <v>2</v>
      </c>
      <c r="H277">
        <v>0</v>
      </c>
      <c r="I277">
        <v>3</v>
      </c>
      <c r="J277">
        <v>1</v>
      </c>
      <c r="L277" s="52">
        <f t="shared" si="39"/>
        <v>160.21250000000001</v>
      </c>
      <c r="M277" s="52"/>
      <c r="N277">
        <f>IF(E277=2,E277*propocet!$K$17,propocet!$K$15+propocet!$K$17)</f>
        <v>13.575000000000001</v>
      </c>
      <c r="O277" s="2">
        <f t="shared" si="32"/>
        <v>7.6875</v>
      </c>
      <c r="P277" s="2">
        <f t="shared" si="33"/>
        <v>25.574999999999999</v>
      </c>
      <c r="Q277" s="2">
        <f>E277*VLOOKUP(popis!$B$23,Uvse,2,0)</f>
        <v>11.174999999999999</v>
      </c>
      <c r="R277" s="2">
        <f>E277*VLOOKUP(popis!$B$28,Uvse,2,0)</f>
        <v>5.4375</v>
      </c>
      <c r="S277" s="2">
        <f>IF(F277=12,CO_ukony!$K$7,IF(F277=6,CO_ukony!$K$6,IF(F277=3,propocet!$K$20,F277*VLOOKUP($AA$13,Uvse,2,0))))</f>
        <v>10.6625</v>
      </c>
      <c r="T277" s="2">
        <f>IF(F277=12,CO_ukony!$K$5,IF(F277=6,CO_ukony!$K$4,IF(F277=3,propocet!$K$22,F277*VLOOKUP($AA$14,Uvse,2,0))))</f>
        <v>11.9125</v>
      </c>
      <c r="U277" s="2">
        <f t="shared" si="34"/>
        <v>14.374999999999998</v>
      </c>
      <c r="V277" s="2">
        <f t="shared" si="35"/>
        <v>9.7125000000000004</v>
      </c>
      <c r="W277" s="2">
        <f t="shared" si="36"/>
        <v>0</v>
      </c>
      <c r="X277" s="2">
        <f t="shared" si="37"/>
        <v>31.274999999999999</v>
      </c>
      <c r="Y277" s="2">
        <f t="shared" si="38"/>
        <v>32.400000000000006</v>
      </c>
    </row>
    <row r="278" spans="2:25">
      <c r="B278" t="s">
        <v>425</v>
      </c>
      <c r="E278">
        <v>2</v>
      </c>
      <c r="F278">
        <v>6</v>
      </c>
      <c r="G278">
        <v>2</v>
      </c>
      <c r="H278">
        <v>0</v>
      </c>
      <c r="I278">
        <v>3</v>
      </c>
      <c r="J278">
        <v>1</v>
      </c>
      <c r="L278" s="52">
        <f t="shared" si="39"/>
        <v>193.03749999999999</v>
      </c>
      <c r="M278" s="52"/>
      <c r="N278">
        <f>IF(E278=2,E278*propocet!$K$17,propocet!$K$15+propocet!$K$17)</f>
        <v>6.5000000000000009</v>
      </c>
      <c r="O278" s="2">
        <f t="shared" si="32"/>
        <v>7.6875</v>
      </c>
      <c r="P278" s="2">
        <f t="shared" si="33"/>
        <v>25.574999999999999</v>
      </c>
      <c r="Q278" s="2">
        <f>E278*VLOOKUP(popis!$B$23,Uvse,2,0)</f>
        <v>22.349999999999998</v>
      </c>
      <c r="R278" s="2">
        <f>E278*VLOOKUP(popis!$B$28,Uvse,2,0)</f>
        <v>10.875</v>
      </c>
      <c r="S278" s="2">
        <f>IF(F278=12,CO_ukony!$K$7,IF(F278=6,CO_ukony!$K$6,IF(F278=3,propocet!$K$20,F278*VLOOKUP($AA$13,Uvse,2,0))))</f>
        <v>14.725</v>
      </c>
      <c r="T278" s="2">
        <f>IF(F278=12,CO_ukony!$K$5,IF(F278=6,CO_ukony!$K$4,IF(F278=3,propocet!$K$22,F278*VLOOKUP($AA$14,Uvse,2,0))))</f>
        <v>24.0625</v>
      </c>
      <c r="U278" s="2">
        <f t="shared" si="34"/>
        <v>14.374999999999998</v>
      </c>
      <c r="V278" s="2">
        <f t="shared" si="35"/>
        <v>9.7125000000000004</v>
      </c>
      <c r="W278" s="2">
        <f t="shared" si="36"/>
        <v>0</v>
      </c>
      <c r="X278" s="2">
        <f t="shared" si="37"/>
        <v>31.274999999999999</v>
      </c>
      <c r="Y278" s="2">
        <f t="shared" si="38"/>
        <v>32.400000000000006</v>
      </c>
    </row>
    <row r="279" spans="2:25">
      <c r="B279" t="s">
        <v>426</v>
      </c>
      <c r="E279">
        <v>2</v>
      </c>
      <c r="F279">
        <v>9</v>
      </c>
      <c r="G279">
        <v>2</v>
      </c>
      <c r="H279">
        <v>0</v>
      </c>
      <c r="I279">
        <v>3</v>
      </c>
      <c r="J279">
        <v>1</v>
      </c>
      <c r="L279" s="52">
        <f t="shared" si="39"/>
        <v>218.21562500000002</v>
      </c>
      <c r="M279" s="52"/>
      <c r="N279">
        <f>IF(E279=2,E279*propocet!$K$17,propocet!$K$15+propocet!$K$17)</f>
        <v>6.5000000000000009</v>
      </c>
      <c r="O279" s="2">
        <f t="shared" si="32"/>
        <v>7.6875</v>
      </c>
      <c r="P279" s="2">
        <f t="shared" si="33"/>
        <v>25.574999999999999</v>
      </c>
      <c r="Q279" s="2">
        <f>E279*VLOOKUP(popis!$B$23,Uvse,2,0)</f>
        <v>22.349999999999998</v>
      </c>
      <c r="R279" s="2">
        <f>E279*VLOOKUP(popis!$B$28,Uvse,2,0)</f>
        <v>10.875</v>
      </c>
      <c r="S279" s="2">
        <f>IF(F279=12,CO_ukony!$K$7,IF(F279=6,CO_ukony!$K$6,IF(F279=3,propocet!$K$20,F279*VLOOKUP($AA$13,Uvse,2,0))))</f>
        <v>26.556250000000002</v>
      </c>
      <c r="T279" s="2">
        <f>IF(F279=12,CO_ukony!$K$5,IF(F279=6,CO_ukony!$K$4,IF(F279=3,propocet!$K$22,F279*VLOOKUP($AA$14,Uvse,2,0))))</f>
        <v>37.409375000000004</v>
      </c>
      <c r="U279" s="2">
        <f t="shared" si="34"/>
        <v>14.374999999999998</v>
      </c>
      <c r="V279" s="2">
        <f t="shared" si="35"/>
        <v>9.7125000000000004</v>
      </c>
      <c r="W279" s="2">
        <f t="shared" si="36"/>
        <v>0</v>
      </c>
      <c r="X279" s="2">
        <f t="shared" si="37"/>
        <v>31.274999999999999</v>
      </c>
      <c r="Y279" s="2">
        <f t="shared" si="38"/>
        <v>32.400000000000006</v>
      </c>
    </row>
    <row r="280" spans="2:25">
      <c r="B280" t="s">
        <v>427</v>
      </c>
      <c r="E280">
        <v>2</v>
      </c>
      <c r="F280">
        <v>12</v>
      </c>
      <c r="G280">
        <v>2</v>
      </c>
      <c r="H280">
        <v>0</v>
      </c>
      <c r="I280">
        <v>3</v>
      </c>
      <c r="J280">
        <v>1</v>
      </c>
      <c r="L280" s="52">
        <f t="shared" si="39"/>
        <v>242.23750000000001</v>
      </c>
      <c r="M280" s="52"/>
      <c r="N280">
        <f>IF(E280=2,E280*propocet!$K$17,propocet!$K$15+propocet!$K$17)</f>
        <v>6.5000000000000009</v>
      </c>
      <c r="O280" s="2">
        <f t="shared" si="32"/>
        <v>7.6875</v>
      </c>
      <c r="P280" s="2">
        <f t="shared" si="33"/>
        <v>25.574999999999999</v>
      </c>
      <c r="Q280" s="2">
        <f>E280*VLOOKUP(popis!$B$23,Uvse,2,0)</f>
        <v>22.349999999999998</v>
      </c>
      <c r="R280" s="2">
        <f>E280*VLOOKUP(popis!$B$28,Uvse,2,0)</f>
        <v>10.875</v>
      </c>
      <c r="S280" s="2">
        <f>IF(F280=12,CO_ukony!$K$7,IF(F280=6,CO_ukony!$K$6,IF(F280=3,propocet!$K$20,F280*VLOOKUP($AA$13,Uvse,2,0))))</f>
        <v>34.125</v>
      </c>
      <c r="T280" s="2">
        <f>IF(F280=12,CO_ukony!$K$5,IF(F280=6,CO_ukony!$K$4,IF(F280=3,propocet!$K$22,F280*VLOOKUP($AA$14,Uvse,2,0))))</f>
        <v>53.862500000000004</v>
      </c>
      <c r="U280" s="2">
        <f t="shared" si="34"/>
        <v>14.374999999999998</v>
      </c>
      <c r="V280" s="2">
        <f t="shared" si="35"/>
        <v>9.7125000000000004</v>
      </c>
      <c r="W280" s="2">
        <f t="shared" si="36"/>
        <v>0</v>
      </c>
      <c r="X280" s="2">
        <f t="shared" si="37"/>
        <v>31.274999999999999</v>
      </c>
      <c r="Y280" s="2">
        <f t="shared" si="38"/>
        <v>32.400000000000006</v>
      </c>
    </row>
    <row r="281" spans="2:25">
      <c r="B281" t="s">
        <v>428</v>
      </c>
      <c r="E281">
        <v>2</v>
      </c>
      <c r="F281">
        <v>3</v>
      </c>
      <c r="G281">
        <v>2</v>
      </c>
      <c r="H281">
        <v>0</v>
      </c>
      <c r="I281">
        <v>3</v>
      </c>
      <c r="J281">
        <v>1</v>
      </c>
      <c r="L281" s="52">
        <f t="shared" si="39"/>
        <v>176.82499999999999</v>
      </c>
      <c r="M281" s="52"/>
      <c r="N281">
        <f>IF(E281=2,E281*propocet!$K$17,propocet!$K$15+propocet!$K$17)</f>
        <v>6.5000000000000009</v>
      </c>
      <c r="O281" s="2">
        <f t="shared" si="32"/>
        <v>7.6875</v>
      </c>
      <c r="P281" s="2">
        <f t="shared" si="33"/>
        <v>25.574999999999999</v>
      </c>
      <c r="Q281" s="2">
        <f>E281*VLOOKUP(popis!$B$23,Uvse,2,0)</f>
        <v>22.349999999999998</v>
      </c>
      <c r="R281" s="2">
        <f>E281*VLOOKUP(popis!$B$28,Uvse,2,0)</f>
        <v>10.875</v>
      </c>
      <c r="S281" s="2">
        <f>IF(F281=12,CO_ukony!$K$7,IF(F281=6,CO_ukony!$K$6,IF(F281=3,propocet!$K$20,F281*VLOOKUP($AA$13,Uvse,2,0))))</f>
        <v>10.6625</v>
      </c>
      <c r="T281" s="2">
        <f>IF(F281=12,CO_ukony!$K$5,IF(F281=6,CO_ukony!$K$4,IF(F281=3,propocet!$K$22,F281*VLOOKUP($AA$14,Uvse,2,0))))</f>
        <v>11.9125</v>
      </c>
      <c r="U281" s="2">
        <f t="shared" si="34"/>
        <v>14.374999999999998</v>
      </c>
      <c r="V281" s="2">
        <f t="shared" si="35"/>
        <v>9.7125000000000004</v>
      </c>
      <c r="W281" s="2">
        <f t="shared" si="36"/>
        <v>0</v>
      </c>
      <c r="X281" s="2">
        <f t="shared" si="37"/>
        <v>31.274999999999999</v>
      </c>
      <c r="Y281" s="2">
        <f t="shared" si="38"/>
        <v>32.400000000000006</v>
      </c>
    </row>
    <row r="282" spans="2:25">
      <c r="B282" t="s">
        <v>429</v>
      </c>
      <c r="E282">
        <v>2</v>
      </c>
      <c r="F282">
        <v>3</v>
      </c>
      <c r="G282">
        <v>2</v>
      </c>
      <c r="H282">
        <v>0</v>
      </c>
      <c r="I282">
        <v>3</v>
      </c>
      <c r="J282">
        <v>1</v>
      </c>
      <c r="L282" s="52">
        <f t="shared" si="39"/>
        <v>176.82499999999999</v>
      </c>
      <c r="M282" s="52"/>
      <c r="N282">
        <f>IF(E282=2,E282*propocet!$K$17,propocet!$K$15+propocet!$K$17)</f>
        <v>6.5000000000000009</v>
      </c>
      <c r="O282" s="2">
        <f t="shared" si="32"/>
        <v>7.6875</v>
      </c>
      <c r="P282" s="2">
        <f t="shared" si="33"/>
        <v>25.574999999999999</v>
      </c>
      <c r="Q282" s="2">
        <f>E282*VLOOKUP(popis!$B$23,Uvse,2,0)</f>
        <v>22.349999999999998</v>
      </c>
      <c r="R282" s="2">
        <f>E282*VLOOKUP(popis!$B$28,Uvse,2,0)</f>
        <v>10.875</v>
      </c>
      <c r="S282" s="2">
        <f>IF(F282=12,CO_ukony!$K$7,IF(F282=6,CO_ukony!$K$6,IF(F282=3,propocet!$K$20,F282*VLOOKUP($AA$13,Uvse,2,0))))</f>
        <v>10.6625</v>
      </c>
      <c r="T282" s="2">
        <f>IF(F282=12,CO_ukony!$K$5,IF(F282=6,CO_ukony!$K$4,IF(F282=3,propocet!$K$22,F282*VLOOKUP($AA$14,Uvse,2,0))))</f>
        <v>11.9125</v>
      </c>
      <c r="U282" s="2">
        <f t="shared" si="34"/>
        <v>14.374999999999998</v>
      </c>
      <c r="V282" s="2">
        <f t="shared" si="35"/>
        <v>9.7125000000000004</v>
      </c>
      <c r="W282" s="2">
        <f t="shared" si="36"/>
        <v>0</v>
      </c>
      <c r="X282" s="2">
        <f t="shared" si="37"/>
        <v>31.274999999999999</v>
      </c>
      <c r="Y282" s="2">
        <f t="shared" si="38"/>
        <v>32.400000000000006</v>
      </c>
    </row>
    <row r="283" spans="2:25">
      <c r="B283" t="s">
        <v>430</v>
      </c>
      <c r="E283">
        <v>2</v>
      </c>
      <c r="F283">
        <v>6</v>
      </c>
      <c r="G283">
        <v>2</v>
      </c>
      <c r="H283">
        <v>0</v>
      </c>
      <c r="I283">
        <v>3</v>
      </c>
      <c r="J283">
        <v>1</v>
      </c>
      <c r="L283" s="52">
        <f t="shared" si="39"/>
        <v>193.03749999999999</v>
      </c>
      <c r="M283" s="52"/>
      <c r="N283">
        <f>IF(E283=2,E283*propocet!$K$17,propocet!$K$15+propocet!$K$17)</f>
        <v>6.5000000000000009</v>
      </c>
      <c r="O283" s="2">
        <f t="shared" si="32"/>
        <v>7.6875</v>
      </c>
      <c r="P283" s="2">
        <f t="shared" si="33"/>
        <v>25.574999999999999</v>
      </c>
      <c r="Q283" s="2">
        <f>E283*VLOOKUP(popis!$B$23,Uvse,2,0)</f>
        <v>22.349999999999998</v>
      </c>
      <c r="R283" s="2">
        <f>E283*VLOOKUP(popis!$B$28,Uvse,2,0)</f>
        <v>10.875</v>
      </c>
      <c r="S283" s="2">
        <f>IF(F283=12,CO_ukony!$K$7,IF(F283=6,CO_ukony!$K$6,IF(F283=3,propocet!$K$20,F283*VLOOKUP($AA$13,Uvse,2,0))))</f>
        <v>14.725</v>
      </c>
      <c r="T283" s="2">
        <f>IF(F283=12,CO_ukony!$K$5,IF(F283=6,CO_ukony!$K$4,IF(F283=3,propocet!$K$22,F283*VLOOKUP($AA$14,Uvse,2,0))))</f>
        <v>24.0625</v>
      </c>
      <c r="U283" s="2">
        <f t="shared" si="34"/>
        <v>14.374999999999998</v>
      </c>
      <c r="V283" s="2">
        <f t="shared" si="35"/>
        <v>9.7125000000000004</v>
      </c>
      <c r="W283" s="2">
        <f t="shared" si="36"/>
        <v>0</v>
      </c>
      <c r="X283" s="2">
        <f t="shared" si="37"/>
        <v>31.274999999999999</v>
      </c>
      <c r="Y283" s="2">
        <f t="shared" si="38"/>
        <v>32.400000000000006</v>
      </c>
    </row>
    <row r="284" spans="2:25">
      <c r="B284" t="s">
        <v>431</v>
      </c>
      <c r="E284">
        <v>2</v>
      </c>
      <c r="F284">
        <v>12</v>
      </c>
      <c r="G284">
        <v>2</v>
      </c>
      <c r="H284">
        <v>0</v>
      </c>
      <c r="I284">
        <v>3</v>
      </c>
      <c r="J284">
        <v>1</v>
      </c>
      <c r="L284" s="52">
        <f t="shared" si="39"/>
        <v>242.23750000000001</v>
      </c>
      <c r="M284" s="52"/>
      <c r="N284">
        <f>IF(E284=2,E284*propocet!$K$17,propocet!$K$15+propocet!$K$17)</f>
        <v>6.5000000000000009</v>
      </c>
      <c r="O284" s="2">
        <f t="shared" si="32"/>
        <v>7.6875</v>
      </c>
      <c r="P284" s="2">
        <f t="shared" si="33"/>
        <v>25.574999999999999</v>
      </c>
      <c r="Q284" s="2">
        <f>E284*VLOOKUP(popis!$B$23,Uvse,2,0)</f>
        <v>22.349999999999998</v>
      </c>
      <c r="R284" s="2">
        <f>E284*VLOOKUP(popis!$B$28,Uvse,2,0)</f>
        <v>10.875</v>
      </c>
      <c r="S284" s="2">
        <f>IF(F284=12,CO_ukony!$K$7,IF(F284=6,CO_ukony!$K$6,IF(F284=3,propocet!$K$20,F284*VLOOKUP($AA$13,Uvse,2,0))))</f>
        <v>34.125</v>
      </c>
      <c r="T284" s="2">
        <f>IF(F284=12,CO_ukony!$K$5,IF(F284=6,CO_ukony!$K$4,IF(F284=3,propocet!$K$22,F284*VLOOKUP($AA$14,Uvse,2,0))))</f>
        <v>53.862500000000004</v>
      </c>
      <c r="U284" s="2">
        <f t="shared" si="34"/>
        <v>14.374999999999998</v>
      </c>
      <c r="V284" s="2">
        <f t="shared" si="35"/>
        <v>9.7125000000000004</v>
      </c>
      <c r="W284" s="2">
        <f t="shared" si="36"/>
        <v>0</v>
      </c>
      <c r="X284" s="2">
        <f t="shared" si="37"/>
        <v>31.274999999999999</v>
      </c>
      <c r="Y284" s="2">
        <f t="shared" si="38"/>
        <v>32.400000000000006</v>
      </c>
    </row>
    <row r="285" spans="2:25">
      <c r="B285" t="s">
        <v>432</v>
      </c>
      <c r="E285">
        <v>2</v>
      </c>
      <c r="F285">
        <v>2</v>
      </c>
      <c r="G285">
        <v>2</v>
      </c>
      <c r="H285">
        <v>0</v>
      </c>
      <c r="I285">
        <v>3</v>
      </c>
      <c r="J285">
        <v>1</v>
      </c>
      <c r="L285" s="52">
        <f t="shared" si="39"/>
        <v>168.46458333333334</v>
      </c>
      <c r="M285" s="52"/>
      <c r="N285">
        <f>IF(E285=2,E285*propocet!$K$17,propocet!$K$15+propocet!$K$17)</f>
        <v>6.5000000000000009</v>
      </c>
      <c r="O285" s="2">
        <f t="shared" si="32"/>
        <v>7.6875</v>
      </c>
      <c r="P285" s="2">
        <f t="shared" si="33"/>
        <v>25.574999999999999</v>
      </c>
      <c r="Q285" s="2">
        <f>E285*VLOOKUP(popis!$B$23,Uvse,2,0)</f>
        <v>22.349999999999998</v>
      </c>
      <c r="R285" s="2">
        <f>E285*VLOOKUP(popis!$B$28,Uvse,2,0)</f>
        <v>10.875</v>
      </c>
      <c r="S285" s="2">
        <f>IF(F285=12,CO_ukony!$K$7,IF(F285=6,CO_ukony!$K$6,IF(F285=3,propocet!$K$20,F285*VLOOKUP($AA$13,Uvse,2,0))))</f>
        <v>5.9013888888888895</v>
      </c>
      <c r="T285" s="2">
        <f>IF(F285=12,CO_ukony!$K$5,IF(F285=6,CO_ukony!$K$4,IF(F285=3,propocet!$K$22,F285*VLOOKUP($AA$14,Uvse,2,0))))</f>
        <v>8.313194444444445</v>
      </c>
      <c r="U285" s="2">
        <f t="shared" si="34"/>
        <v>14.374999999999998</v>
      </c>
      <c r="V285" s="2">
        <f t="shared" si="35"/>
        <v>9.7125000000000004</v>
      </c>
      <c r="W285" s="2">
        <f t="shared" si="36"/>
        <v>0</v>
      </c>
      <c r="X285" s="2">
        <f t="shared" si="37"/>
        <v>31.274999999999999</v>
      </c>
      <c r="Y285" s="2">
        <f t="shared" si="38"/>
        <v>32.400000000000006</v>
      </c>
    </row>
    <row r="286" spans="2:25">
      <c r="B286" t="s">
        <v>433</v>
      </c>
      <c r="E286">
        <v>2</v>
      </c>
      <c r="F286">
        <v>6</v>
      </c>
      <c r="G286">
        <v>2</v>
      </c>
      <c r="H286">
        <v>0</v>
      </c>
      <c r="I286">
        <v>3</v>
      </c>
      <c r="J286">
        <v>1</v>
      </c>
      <c r="L286" s="52">
        <f t="shared" si="39"/>
        <v>193.03749999999999</v>
      </c>
      <c r="M286" s="52"/>
      <c r="N286">
        <f>IF(E286=2,E286*propocet!$K$17,propocet!$K$15+propocet!$K$17)</f>
        <v>6.5000000000000009</v>
      </c>
      <c r="O286" s="2">
        <f t="shared" si="32"/>
        <v>7.6875</v>
      </c>
      <c r="P286" s="2">
        <f t="shared" si="33"/>
        <v>25.574999999999999</v>
      </c>
      <c r="Q286" s="2">
        <f>E286*VLOOKUP(popis!$B$23,Uvse,2,0)</f>
        <v>22.349999999999998</v>
      </c>
      <c r="R286" s="2">
        <f>E286*VLOOKUP(popis!$B$28,Uvse,2,0)</f>
        <v>10.875</v>
      </c>
      <c r="S286" s="2">
        <f>IF(F286=12,CO_ukony!$K$7,IF(F286=6,CO_ukony!$K$6,IF(F286=3,propocet!$K$20,F286*VLOOKUP($AA$13,Uvse,2,0))))</f>
        <v>14.725</v>
      </c>
      <c r="T286" s="2">
        <f>IF(F286=12,CO_ukony!$K$5,IF(F286=6,CO_ukony!$K$4,IF(F286=3,propocet!$K$22,F286*VLOOKUP($AA$14,Uvse,2,0))))</f>
        <v>24.0625</v>
      </c>
      <c r="U286" s="2">
        <f t="shared" si="34"/>
        <v>14.374999999999998</v>
      </c>
      <c r="V286" s="2">
        <f t="shared" si="35"/>
        <v>9.7125000000000004</v>
      </c>
      <c r="W286" s="2">
        <f t="shared" si="36"/>
        <v>0</v>
      </c>
      <c r="X286" s="2">
        <f t="shared" si="37"/>
        <v>31.274999999999999</v>
      </c>
      <c r="Y286" s="2">
        <f t="shared" si="38"/>
        <v>32.400000000000006</v>
      </c>
    </row>
    <row r="287" spans="2:25">
      <c r="B287" t="s">
        <v>434</v>
      </c>
      <c r="E287">
        <v>2</v>
      </c>
      <c r="F287">
        <v>6</v>
      </c>
      <c r="G287">
        <v>2</v>
      </c>
      <c r="H287">
        <v>0</v>
      </c>
      <c r="I287">
        <v>3</v>
      </c>
      <c r="J287">
        <v>1</v>
      </c>
      <c r="L287" s="52">
        <f t="shared" si="39"/>
        <v>193.03749999999999</v>
      </c>
      <c r="M287" s="52"/>
      <c r="N287">
        <f>IF(E287=2,E287*propocet!$K$17,propocet!$K$15+propocet!$K$17)</f>
        <v>6.5000000000000009</v>
      </c>
      <c r="O287" s="2">
        <f t="shared" si="32"/>
        <v>7.6875</v>
      </c>
      <c r="P287" s="2">
        <f t="shared" si="33"/>
        <v>25.574999999999999</v>
      </c>
      <c r="Q287" s="2">
        <f>E287*VLOOKUP(popis!$B$23,Uvse,2,0)</f>
        <v>22.349999999999998</v>
      </c>
      <c r="R287" s="2">
        <f>E287*VLOOKUP(popis!$B$28,Uvse,2,0)</f>
        <v>10.875</v>
      </c>
      <c r="S287" s="2">
        <f>IF(F287=12,CO_ukony!$K$7,IF(F287=6,CO_ukony!$K$6,IF(F287=3,propocet!$K$20,F287*VLOOKUP($AA$13,Uvse,2,0))))</f>
        <v>14.725</v>
      </c>
      <c r="T287" s="2">
        <f>IF(F287=12,CO_ukony!$K$5,IF(F287=6,CO_ukony!$K$4,IF(F287=3,propocet!$K$22,F287*VLOOKUP($AA$14,Uvse,2,0))))</f>
        <v>24.0625</v>
      </c>
      <c r="U287" s="2">
        <f t="shared" si="34"/>
        <v>14.374999999999998</v>
      </c>
      <c r="V287" s="2">
        <f t="shared" si="35"/>
        <v>9.7125000000000004</v>
      </c>
      <c r="W287" s="2">
        <f t="shared" si="36"/>
        <v>0</v>
      </c>
      <c r="X287" s="2">
        <f t="shared" si="37"/>
        <v>31.274999999999999</v>
      </c>
      <c r="Y287" s="2">
        <f t="shared" si="38"/>
        <v>32.400000000000006</v>
      </c>
    </row>
    <row r="288" spans="2:25">
      <c r="B288" t="s">
        <v>435</v>
      </c>
      <c r="E288">
        <v>2</v>
      </c>
      <c r="F288">
        <v>6</v>
      </c>
      <c r="G288">
        <v>2</v>
      </c>
      <c r="H288">
        <v>0</v>
      </c>
      <c r="I288">
        <v>3</v>
      </c>
      <c r="J288">
        <v>1</v>
      </c>
      <c r="L288" s="52">
        <f t="shared" si="39"/>
        <v>193.03749999999999</v>
      </c>
      <c r="M288" s="52"/>
      <c r="N288">
        <f>IF(E288=2,E288*propocet!$K$17,propocet!$K$15+propocet!$K$17)</f>
        <v>6.5000000000000009</v>
      </c>
      <c r="O288" s="2">
        <f t="shared" si="32"/>
        <v>7.6875</v>
      </c>
      <c r="P288" s="2">
        <f t="shared" si="33"/>
        <v>25.574999999999999</v>
      </c>
      <c r="Q288" s="2">
        <f>E288*VLOOKUP(popis!$B$23,Uvse,2,0)</f>
        <v>22.349999999999998</v>
      </c>
      <c r="R288" s="2">
        <f>E288*VLOOKUP(popis!$B$28,Uvse,2,0)</f>
        <v>10.875</v>
      </c>
      <c r="S288" s="2">
        <f>IF(F288=12,CO_ukony!$K$7,IF(F288=6,CO_ukony!$K$6,IF(F288=3,propocet!$K$20,F288*VLOOKUP($AA$13,Uvse,2,0))))</f>
        <v>14.725</v>
      </c>
      <c r="T288" s="2">
        <f>IF(F288=12,CO_ukony!$K$5,IF(F288=6,CO_ukony!$K$4,IF(F288=3,propocet!$K$22,F288*VLOOKUP($AA$14,Uvse,2,0))))</f>
        <v>24.0625</v>
      </c>
      <c r="U288" s="2">
        <f t="shared" si="34"/>
        <v>14.374999999999998</v>
      </c>
      <c r="V288" s="2">
        <f t="shared" si="35"/>
        <v>9.7125000000000004</v>
      </c>
      <c r="W288" s="2">
        <f t="shared" si="36"/>
        <v>0</v>
      </c>
      <c r="X288" s="2">
        <f t="shared" si="37"/>
        <v>31.274999999999999</v>
      </c>
      <c r="Y288" s="2">
        <f t="shared" si="38"/>
        <v>32.400000000000006</v>
      </c>
    </row>
    <row r="289" spans="2:25">
      <c r="B289" t="s">
        <v>436</v>
      </c>
      <c r="E289">
        <v>2</v>
      </c>
      <c r="F289">
        <v>8</v>
      </c>
      <c r="G289">
        <v>2</v>
      </c>
      <c r="H289">
        <v>0</v>
      </c>
      <c r="I289">
        <v>3</v>
      </c>
      <c r="J289">
        <v>1</v>
      </c>
      <c r="L289" s="52">
        <f t="shared" si="39"/>
        <v>211.10833333333335</v>
      </c>
      <c r="M289" s="52"/>
      <c r="N289">
        <f>IF(E289=2,E289*propocet!$K$17,propocet!$K$15+propocet!$K$17)</f>
        <v>6.5000000000000009</v>
      </c>
      <c r="O289" s="2">
        <f t="shared" si="32"/>
        <v>7.6875</v>
      </c>
      <c r="P289" s="2">
        <f t="shared" si="33"/>
        <v>25.574999999999999</v>
      </c>
      <c r="Q289" s="2">
        <f>E289*VLOOKUP(popis!$B$23,Uvse,2,0)</f>
        <v>22.349999999999998</v>
      </c>
      <c r="R289" s="2">
        <f>E289*VLOOKUP(popis!$B$28,Uvse,2,0)</f>
        <v>10.875</v>
      </c>
      <c r="S289" s="2">
        <f>IF(F289=12,CO_ukony!$K$7,IF(F289=6,CO_ukony!$K$6,IF(F289=3,propocet!$K$20,F289*VLOOKUP($AA$13,Uvse,2,0))))</f>
        <v>23.605555555555558</v>
      </c>
      <c r="T289" s="2">
        <f>IF(F289=12,CO_ukony!$K$5,IF(F289=6,CO_ukony!$K$4,IF(F289=3,propocet!$K$22,F289*VLOOKUP($AA$14,Uvse,2,0))))</f>
        <v>33.25277777777778</v>
      </c>
      <c r="U289" s="2">
        <f t="shared" si="34"/>
        <v>14.374999999999998</v>
      </c>
      <c r="V289" s="2">
        <f t="shared" si="35"/>
        <v>9.7125000000000004</v>
      </c>
      <c r="W289" s="2">
        <f t="shared" si="36"/>
        <v>0</v>
      </c>
      <c r="X289" s="2">
        <f t="shared" si="37"/>
        <v>31.274999999999999</v>
      </c>
      <c r="Y289" s="2">
        <f t="shared" si="38"/>
        <v>32.400000000000006</v>
      </c>
    </row>
    <row r="290" spans="2:25">
      <c r="B290" t="s">
        <v>437</v>
      </c>
      <c r="E290">
        <v>2</v>
      </c>
      <c r="F290">
        <v>2</v>
      </c>
      <c r="G290">
        <v>2</v>
      </c>
      <c r="H290">
        <v>0</v>
      </c>
      <c r="I290">
        <v>3</v>
      </c>
      <c r="J290">
        <v>1</v>
      </c>
      <c r="L290" s="52">
        <f t="shared" si="39"/>
        <v>168.46458333333334</v>
      </c>
      <c r="M290" s="52"/>
      <c r="N290">
        <f>IF(E290=2,E290*propocet!$K$17,propocet!$K$15+propocet!$K$17)</f>
        <v>6.5000000000000009</v>
      </c>
      <c r="O290" s="2">
        <f t="shared" si="32"/>
        <v>7.6875</v>
      </c>
      <c r="P290" s="2">
        <f t="shared" si="33"/>
        <v>25.574999999999999</v>
      </c>
      <c r="Q290" s="2">
        <f>E290*VLOOKUP(popis!$B$23,Uvse,2,0)</f>
        <v>22.349999999999998</v>
      </c>
      <c r="R290" s="2">
        <f>E290*VLOOKUP(popis!$B$28,Uvse,2,0)</f>
        <v>10.875</v>
      </c>
      <c r="S290" s="2">
        <f>IF(F290=12,CO_ukony!$K$7,IF(F290=6,CO_ukony!$K$6,IF(F290=3,propocet!$K$20,F290*VLOOKUP($AA$13,Uvse,2,0))))</f>
        <v>5.9013888888888895</v>
      </c>
      <c r="T290" s="2">
        <f>IF(F290=12,CO_ukony!$K$5,IF(F290=6,CO_ukony!$K$4,IF(F290=3,propocet!$K$22,F290*VLOOKUP($AA$14,Uvse,2,0))))</f>
        <v>8.313194444444445</v>
      </c>
      <c r="U290" s="2">
        <f t="shared" si="34"/>
        <v>14.374999999999998</v>
      </c>
      <c r="V290" s="2">
        <f t="shared" si="35"/>
        <v>9.7125000000000004</v>
      </c>
      <c r="W290" s="2">
        <f t="shared" si="36"/>
        <v>0</v>
      </c>
      <c r="X290" s="2">
        <f t="shared" si="37"/>
        <v>31.274999999999999</v>
      </c>
      <c r="Y290" s="2">
        <f t="shared" si="38"/>
        <v>32.400000000000006</v>
      </c>
    </row>
    <row r="291" spans="2:25">
      <c r="B291" t="s">
        <v>438</v>
      </c>
      <c r="E291">
        <v>2</v>
      </c>
      <c r="F291">
        <v>12</v>
      </c>
      <c r="G291">
        <v>2</v>
      </c>
      <c r="H291">
        <v>0</v>
      </c>
      <c r="I291">
        <v>3</v>
      </c>
      <c r="J291">
        <v>1</v>
      </c>
      <c r="L291" s="52">
        <f t="shared" si="39"/>
        <v>242.23750000000001</v>
      </c>
      <c r="M291" s="52"/>
      <c r="N291">
        <f>IF(E291=2,E291*propocet!$K$17,propocet!$K$15+propocet!$K$17)</f>
        <v>6.5000000000000009</v>
      </c>
      <c r="O291" s="2">
        <f t="shared" si="32"/>
        <v>7.6875</v>
      </c>
      <c r="P291" s="2">
        <f t="shared" si="33"/>
        <v>25.574999999999999</v>
      </c>
      <c r="Q291" s="2">
        <f>E291*VLOOKUP(popis!$B$23,Uvse,2,0)</f>
        <v>22.349999999999998</v>
      </c>
      <c r="R291" s="2">
        <f>E291*VLOOKUP(popis!$B$28,Uvse,2,0)</f>
        <v>10.875</v>
      </c>
      <c r="S291" s="2">
        <f>IF(F291=12,CO_ukony!$K$7,IF(F291=6,CO_ukony!$K$6,IF(F291=3,propocet!$K$20,F291*VLOOKUP($AA$13,Uvse,2,0))))</f>
        <v>34.125</v>
      </c>
      <c r="T291" s="2">
        <f>IF(F291=12,CO_ukony!$K$5,IF(F291=6,CO_ukony!$K$4,IF(F291=3,propocet!$K$22,F291*VLOOKUP($AA$14,Uvse,2,0))))</f>
        <v>53.862500000000004</v>
      </c>
      <c r="U291" s="2">
        <f t="shared" si="34"/>
        <v>14.374999999999998</v>
      </c>
      <c r="V291" s="2">
        <f t="shared" si="35"/>
        <v>9.7125000000000004</v>
      </c>
      <c r="W291" s="2">
        <f t="shared" si="36"/>
        <v>0</v>
      </c>
      <c r="X291" s="2">
        <f t="shared" si="37"/>
        <v>31.274999999999999</v>
      </c>
      <c r="Y291" s="2">
        <f t="shared" si="38"/>
        <v>32.400000000000006</v>
      </c>
    </row>
    <row r="292" spans="2:25">
      <c r="B292" t="s">
        <v>439</v>
      </c>
      <c r="E292">
        <v>2</v>
      </c>
      <c r="F292">
        <v>6</v>
      </c>
      <c r="G292">
        <v>2</v>
      </c>
      <c r="H292">
        <v>0</v>
      </c>
      <c r="I292">
        <v>3</v>
      </c>
      <c r="J292">
        <v>1</v>
      </c>
      <c r="L292" s="52">
        <f t="shared" si="39"/>
        <v>193.03749999999999</v>
      </c>
      <c r="M292" s="52"/>
      <c r="N292">
        <f>IF(E292=2,E292*propocet!$K$17,propocet!$K$15+propocet!$K$17)</f>
        <v>6.5000000000000009</v>
      </c>
      <c r="O292" s="2">
        <f t="shared" si="32"/>
        <v>7.6875</v>
      </c>
      <c r="P292" s="2">
        <f t="shared" si="33"/>
        <v>25.574999999999999</v>
      </c>
      <c r="Q292" s="2">
        <f>E292*VLOOKUP(popis!$B$23,Uvse,2,0)</f>
        <v>22.349999999999998</v>
      </c>
      <c r="R292" s="2">
        <f>E292*VLOOKUP(popis!$B$28,Uvse,2,0)</f>
        <v>10.875</v>
      </c>
      <c r="S292" s="2">
        <f>IF(F292=12,CO_ukony!$K$7,IF(F292=6,CO_ukony!$K$6,IF(F292=3,propocet!$K$20,F292*VLOOKUP($AA$13,Uvse,2,0))))</f>
        <v>14.725</v>
      </c>
      <c r="T292" s="2">
        <f>IF(F292=12,CO_ukony!$K$5,IF(F292=6,CO_ukony!$K$4,IF(F292=3,propocet!$K$22,F292*VLOOKUP($AA$14,Uvse,2,0))))</f>
        <v>24.0625</v>
      </c>
      <c r="U292" s="2">
        <f t="shared" si="34"/>
        <v>14.374999999999998</v>
      </c>
      <c r="V292" s="2">
        <f t="shared" si="35"/>
        <v>9.7125000000000004</v>
      </c>
      <c r="W292" s="2">
        <f t="shared" si="36"/>
        <v>0</v>
      </c>
      <c r="X292" s="2">
        <f t="shared" si="37"/>
        <v>31.274999999999999</v>
      </c>
      <c r="Y292" s="2">
        <f t="shared" si="38"/>
        <v>32.400000000000006</v>
      </c>
    </row>
    <row r="293" spans="2:25">
      <c r="B293" t="s">
        <v>440</v>
      </c>
      <c r="E293">
        <v>1</v>
      </c>
      <c r="F293">
        <v>6</v>
      </c>
      <c r="G293">
        <v>2</v>
      </c>
      <c r="H293">
        <v>0</v>
      </c>
      <c r="I293">
        <v>3</v>
      </c>
      <c r="J293">
        <v>1</v>
      </c>
      <c r="L293" s="52">
        <f t="shared" si="39"/>
        <v>176.42500000000001</v>
      </c>
      <c r="M293" s="52"/>
      <c r="N293">
        <f>IF(E293=2,E293*propocet!$K$17,propocet!$K$15+propocet!$K$17)</f>
        <v>13.575000000000001</v>
      </c>
      <c r="O293" s="2">
        <f t="shared" si="32"/>
        <v>7.6875</v>
      </c>
      <c r="P293" s="2">
        <f t="shared" si="33"/>
        <v>25.574999999999999</v>
      </c>
      <c r="Q293" s="2">
        <f>E293*VLOOKUP(popis!$B$23,Uvse,2,0)</f>
        <v>11.174999999999999</v>
      </c>
      <c r="R293" s="2">
        <f>E293*VLOOKUP(popis!$B$28,Uvse,2,0)</f>
        <v>5.4375</v>
      </c>
      <c r="S293" s="2">
        <f>IF(F293=12,CO_ukony!$K$7,IF(F293=6,CO_ukony!$K$6,IF(F293=3,propocet!$K$20,F293*VLOOKUP($AA$13,Uvse,2,0))))</f>
        <v>14.725</v>
      </c>
      <c r="T293" s="2">
        <f>IF(F293=12,CO_ukony!$K$5,IF(F293=6,CO_ukony!$K$4,IF(F293=3,propocet!$K$22,F293*VLOOKUP($AA$14,Uvse,2,0))))</f>
        <v>24.0625</v>
      </c>
      <c r="U293" s="2">
        <f t="shared" si="34"/>
        <v>14.374999999999998</v>
      </c>
      <c r="V293" s="2">
        <f t="shared" si="35"/>
        <v>9.7125000000000004</v>
      </c>
      <c r="W293" s="2">
        <f t="shared" si="36"/>
        <v>0</v>
      </c>
      <c r="X293" s="2">
        <f t="shared" si="37"/>
        <v>31.274999999999999</v>
      </c>
      <c r="Y293" s="2">
        <f t="shared" si="38"/>
        <v>32.400000000000006</v>
      </c>
    </row>
    <row r="294" spans="2:25">
      <c r="B294" t="s">
        <v>441</v>
      </c>
      <c r="E294">
        <v>1</v>
      </c>
      <c r="F294">
        <v>6</v>
      </c>
      <c r="G294">
        <v>2</v>
      </c>
      <c r="H294">
        <v>0</v>
      </c>
      <c r="I294">
        <v>3</v>
      </c>
      <c r="J294">
        <v>1</v>
      </c>
      <c r="L294" s="52">
        <f t="shared" si="39"/>
        <v>176.42500000000001</v>
      </c>
      <c r="M294" s="52"/>
      <c r="N294">
        <f>IF(E294=2,E294*propocet!$K$17,propocet!$K$15+propocet!$K$17)</f>
        <v>13.575000000000001</v>
      </c>
      <c r="O294" s="2">
        <f t="shared" si="32"/>
        <v>7.6875</v>
      </c>
      <c r="P294" s="2">
        <f t="shared" si="33"/>
        <v>25.574999999999999</v>
      </c>
      <c r="Q294" s="2">
        <f>E294*VLOOKUP(popis!$B$23,Uvse,2,0)</f>
        <v>11.174999999999999</v>
      </c>
      <c r="R294" s="2">
        <f>E294*VLOOKUP(popis!$B$28,Uvse,2,0)</f>
        <v>5.4375</v>
      </c>
      <c r="S294" s="2">
        <f>IF(F294=12,CO_ukony!$K$7,IF(F294=6,CO_ukony!$K$6,IF(F294=3,propocet!$K$20,F294*VLOOKUP($AA$13,Uvse,2,0))))</f>
        <v>14.725</v>
      </c>
      <c r="T294" s="2">
        <f>IF(F294=12,CO_ukony!$K$5,IF(F294=6,CO_ukony!$K$4,IF(F294=3,propocet!$K$22,F294*VLOOKUP($AA$14,Uvse,2,0))))</f>
        <v>24.0625</v>
      </c>
      <c r="U294" s="2">
        <f t="shared" si="34"/>
        <v>14.374999999999998</v>
      </c>
      <c r="V294" s="2">
        <f t="shared" si="35"/>
        <v>9.7125000000000004</v>
      </c>
      <c r="W294" s="2">
        <f t="shared" si="36"/>
        <v>0</v>
      </c>
      <c r="X294" s="2">
        <f t="shared" si="37"/>
        <v>31.274999999999999</v>
      </c>
      <c r="Y294" s="2">
        <f t="shared" si="38"/>
        <v>32.400000000000006</v>
      </c>
    </row>
    <row r="295" spans="2:25">
      <c r="B295" t="s">
        <v>442</v>
      </c>
      <c r="E295">
        <v>1</v>
      </c>
      <c r="F295">
        <v>6</v>
      </c>
      <c r="G295">
        <v>2</v>
      </c>
      <c r="H295">
        <v>0</v>
      </c>
      <c r="I295">
        <v>3</v>
      </c>
      <c r="J295">
        <v>1</v>
      </c>
      <c r="L295" s="52">
        <f t="shared" si="39"/>
        <v>176.42500000000001</v>
      </c>
      <c r="M295" s="52"/>
      <c r="N295">
        <f>IF(E295=2,E295*propocet!$K$17,propocet!$K$15+propocet!$K$17)</f>
        <v>13.575000000000001</v>
      </c>
      <c r="O295" s="2">
        <f t="shared" si="32"/>
        <v>7.6875</v>
      </c>
      <c r="P295" s="2">
        <f t="shared" si="33"/>
        <v>25.574999999999999</v>
      </c>
      <c r="Q295" s="2">
        <f>E295*VLOOKUP(popis!$B$23,Uvse,2,0)</f>
        <v>11.174999999999999</v>
      </c>
      <c r="R295" s="2">
        <f>E295*VLOOKUP(popis!$B$28,Uvse,2,0)</f>
        <v>5.4375</v>
      </c>
      <c r="S295" s="2">
        <f>IF(F295=12,CO_ukony!$K$7,IF(F295=6,CO_ukony!$K$6,IF(F295=3,propocet!$K$20,F295*VLOOKUP($AA$13,Uvse,2,0))))</f>
        <v>14.725</v>
      </c>
      <c r="T295" s="2">
        <f>IF(F295=12,CO_ukony!$K$5,IF(F295=6,CO_ukony!$K$4,IF(F295=3,propocet!$K$22,F295*VLOOKUP($AA$14,Uvse,2,0))))</f>
        <v>24.0625</v>
      </c>
      <c r="U295" s="2">
        <f t="shared" si="34"/>
        <v>14.374999999999998</v>
      </c>
      <c r="V295" s="2">
        <f t="shared" si="35"/>
        <v>9.7125000000000004</v>
      </c>
      <c r="W295" s="2">
        <f t="shared" si="36"/>
        <v>0</v>
      </c>
      <c r="X295" s="2">
        <f t="shared" si="37"/>
        <v>31.274999999999999</v>
      </c>
      <c r="Y295" s="2">
        <f t="shared" si="38"/>
        <v>32.400000000000006</v>
      </c>
    </row>
    <row r="296" spans="2:25">
      <c r="B296" t="s">
        <v>443</v>
      </c>
      <c r="E296">
        <v>2</v>
      </c>
      <c r="F296">
        <v>12</v>
      </c>
      <c r="G296">
        <v>2</v>
      </c>
      <c r="H296">
        <v>0</v>
      </c>
      <c r="I296">
        <v>3</v>
      </c>
      <c r="J296">
        <v>1</v>
      </c>
      <c r="L296" s="52">
        <f t="shared" si="39"/>
        <v>242.23750000000001</v>
      </c>
      <c r="M296" s="52"/>
      <c r="N296">
        <f>IF(E296=2,E296*propocet!$K$17,propocet!$K$15+propocet!$K$17)</f>
        <v>6.5000000000000009</v>
      </c>
      <c r="O296" s="2">
        <f t="shared" si="32"/>
        <v>7.6875</v>
      </c>
      <c r="P296" s="2">
        <f t="shared" si="33"/>
        <v>25.574999999999999</v>
      </c>
      <c r="Q296" s="2">
        <f>E296*VLOOKUP(popis!$B$23,Uvse,2,0)</f>
        <v>22.349999999999998</v>
      </c>
      <c r="R296" s="2">
        <f>E296*VLOOKUP(popis!$B$28,Uvse,2,0)</f>
        <v>10.875</v>
      </c>
      <c r="S296" s="2">
        <f>IF(F296=12,CO_ukony!$K$7,IF(F296=6,CO_ukony!$K$6,IF(F296=3,propocet!$K$20,F296*VLOOKUP($AA$13,Uvse,2,0))))</f>
        <v>34.125</v>
      </c>
      <c r="T296" s="2">
        <f>IF(F296=12,CO_ukony!$K$5,IF(F296=6,CO_ukony!$K$4,IF(F296=3,propocet!$K$22,F296*VLOOKUP($AA$14,Uvse,2,0))))</f>
        <v>53.862500000000004</v>
      </c>
      <c r="U296" s="2">
        <f t="shared" si="34"/>
        <v>14.374999999999998</v>
      </c>
      <c r="V296" s="2">
        <f t="shared" si="35"/>
        <v>9.7125000000000004</v>
      </c>
      <c r="W296" s="2">
        <f t="shared" si="36"/>
        <v>0</v>
      </c>
      <c r="X296" s="2">
        <f t="shared" si="37"/>
        <v>31.274999999999999</v>
      </c>
      <c r="Y296" s="2">
        <f t="shared" si="38"/>
        <v>32.400000000000006</v>
      </c>
    </row>
    <row r="297" spans="2:25">
      <c r="B297" t="s">
        <v>444</v>
      </c>
      <c r="E297">
        <v>2</v>
      </c>
      <c r="F297">
        <v>12</v>
      </c>
      <c r="G297">
        <v>2</v>
      </c>
      <c r="H297">
        <v>0</v>
      </c>
      <c r="I297">
        <v>3</v>
      </c>
      <c r="J297">
        <v>1</v>
      </c>
      <c r="L297" s="52">
        <f t="shared" si="39"/>
        <v>242.23750000000001</v>
      </c>
      <c r="M297" s="52"/>
      <c r="N297">
        <f>IF(E297=2,E297*propocet!$K$17,propocet!$K$15+propocet!$K$17)</f>
        <v>6.5000000000000009</v>
      </c>
      <c r="O297" s="2">
        <f t="shared" si="32"/>
        <v>7.6875</v>
      </c>
      <c r="P297" s="2">
        <f t="shared" si="33"/>
        <v>25.574999999999999</v>
      </c>
      <c r="Q297" s="2">
        <f>E297*VLOOKUP(popis!$B$23,Uvse,2,0)</f>
        <v>22.349999999999998</v>
      </c>
      <c r="R297" s="2">
        <f>E297*VLOOKUP(popis!$B$28,Uvse,2,0)</f>
        <v>10.875</v>
      </c>
      <c r="S297" s="2">
        <f>IF(F297=12,CO_ukony!$K$7,IF(F297=6,CO_ukony!$K$6,IF(F297=3,propocet!$K$20,F297*VLOOKUP($AA$13,Uvse,2,0))))</f>
        <v>34.125</v>
      </c>
      <c r="T297" s="2">
        <f>IF(F297=12,CO_ukony!$K$5,IF(F297=6,CO_ukony!$K$4,IF(F297=3,propocet!$K$22,F297*VLOOKUP($AA$14,Uvse,2,0))))</f>
        <v>53.862500000000004</v>
      </c>
      <c r="U297" s="2">
        <f t="shared" si="34"/>
        <v>14.374999999999998</v>
      </c>
      <c r="V297" s="2">
        <f t="shared" si="35"/>
        <v>9.7125000000000004</v>
      </c>
      <c r="W297" s="2">
        <f t="shared" si="36"/>
        <v>0</v>
      </c>
      <c r="X297" s="2">
        <f t="shared" si="37"/>
        <v>31.274999999999999</v>
      </c>
      <c r="Y297" s="2">
        <f t="shared" si="38"/>
        <v>32.400000000000006</v>
      </c>
    </row>
    <row r="298" spans="2:25">
      <c r="B298" t="s">
        <v>445</v>
      </c>
      <c r="E298">
        <v>2</v>
      </c>
      <c r="F298">
        <v>12</v>
      </c>
      <c r="G298">
        <v>2</v>
      </c>
      <c r="H298">
        <v>0</v>
      </c>
      <c r="I298">
        <v>3</v>
      </c>
      <c r="J298">
        <v>1</v>
      </c>
      <c r="L298" s="52">
        <f t="shared" si="39"/>
        <v>242.23750000000001</v>
      </c>
      <c r="M298" s="52"/>
      <c r="N298">
        <f>IF(E298=2,E298*propocet!$K$17,propocet!$K$15+propocet!$K$17)</f>
        <v>6.5000000000000009</v>
      </c>
      <c r="O298" s="2">
        <f t="shared" si="32"/>
        <v>7.6875</v>
      </c>
      <c r="P298" s="2">
        <f t="shared" si="33"/>
        <v>25.574999999999999</v>
      </c>
      <c r="Q298" s="2">
        <f>E298*VLOOKUP(popis!$B$23,Uvse,2,0)</f>
        <v>22.349999999999998</v>
      </c>
      <c r="R298" s="2">
        <f>E298*VLOOKUP(popis!$B$28,Uvse,2,0)</f>
        <v>10.875</v>
      </c>
      <c r="S298" s="2">
        <f>IF(F298=12,CO_ukony!$K$7,IF(F298=6,CO_ukony!$K$6,IF(F298=3,propocet!$K$20,F298*VLOOKUP($AA$13,Uvse,2,0))))</f>
        <v>34.125</v>
      </c>
      <c r="T298" s="2">
        <f>IF(F298=12,CO_ukony!$K$5,IF(F298=6,CO_ukony!$K$4,IF(F298=3,propocet!$K$22,F298*VLOOKUP($AA$14,Uvse,2,0))))</f>
        <v>53.862500000000004</v>
      </c>
      <c r="U298" s="2">
        <f t="shared" si="34"/>
        <v>14.374999999999998</v>
      </c>
      <c r="V298" s="2">
        <f t="shared" si="35"/>
        <v>9.7125000000000004</v>
      </c>
      <c r="W298" s="2">
        <f t="shared" si="36"/>
        <v>0</v>
      </c>
      <c r="X298" s="2">
        <f t="shared" si="37"/>
        <v>31.274999999999999</v>
      </c>
      <c r="Y298" s="2">
        <f t="shared" si="38"/>
        <v>32.400000000000006</v>
      </c>
    </row>
    <row r="299" spans="2:25">
      <c r="B299" t="s">
        <v>446</v>
      </c>
      <c r="E299">
        <v>2</v>
      </c>
      <c r="F299">
        <v>12</v>
      </c>
      <c r="G299">
        <v>2</v>
      </c>
      <c r="H299">
        <v>0</v>
      </c>
      <c r="I299">
        <v>3</v>
      </c>
      <c r="J299">
        <v>1</v>
      </c>
      <c r="L299" s="52">
        <f t="shared" si="39"/>
        <v>242.23750000000001</v>
      </c>
      <c r="M299" s="52"/>
      <c r="N299">
        <f>IF(E299=2,E299*propocet!$K$17,propocet!$K$15+propocet!$K$17)</f>
        <v>6.5000000000000009</v>
      </c>
      <c r="O299" s="2">
        <f t="shared" si="32"/>
        <v>7.6875</v>
      </c>
      <c r="P299" s="2">
        <f t="shared" si="33"/>
        <v>25.574999999999999</v>
      </c>
      <c r="Q299" s="2">
        <f>E299*VLOOKUP(popis!$B$23,Uvse,2,0)</f>
        <v>22.349999999999998</v>
      </c>
      <c r="R299" s="2">
        <f>E299*VLOOKUP(popis!$B$28,Uvse,2,0)</f>
        <v>10.875</v>
      </c>
      <c r="S299" s="2">
        <f>IF(F299=12,CO_ukony!$K$7,IF(F299=6,CO_ukony!$K$6,IF(F299=3,propocet!$K$20,F299*VLOOKUP($AA$13,Uvse,2,0))))</f>
        <v>34.125</v>
      </c>
      <c r="T299" s="2">
        <f>IF(F299=12,CO_ukony!$K$5,IF(F299=6,CO_ukony!$K$4,IF(F299=3,propocet!$K$22,F299*VLOOKUP($AA$14,Uvse,2,0))))</f>
        <v>53.862500000000004</v>
      </c>
      <c r="U299" s="2">
        <f t="shared" si="34"/>
        <v>14.374999999999998</v>
      </c>
      <c r="V299" s="2">
        <f t="shared" si="35"/>
        <v>9.7125000000000004</v>
      </c>
      <c r="W299" s="2">
        <f t="shared" si="36"/>
        <v>0</v>
      </c>
      <c r="X299" s="2">
        <f t="shared" si="37"/>
        <v>31.274999999999999</v>
      </c>
      <c r="Y299" s="2">
        <f t="shared" si="38"/>
        <v>32.400000000000006</v>
      </c>
    </row>
    <row r="300" spans="2:25">
      <c r="B300" t="s">
        <v>447</v>
      </c>
      <c r="E300">
        <v>2</v>
      </c>
      <c r="F300">
        <v>12</v>
      </c>
      <c r="G300">
        <v>2</v>
      </c>
      <c r="H300">
        <v>0</v>
      </c>
      <c r="I300">
        <v>3</v>
      </c>
      <c r="J300">
        <v>1</v>
      </c>
      <c r="L300" s="52">
        <f t="shared" si="39"/>
        <v>242.23750000000001</v>
      </c>
      <c r="M300" s="52"/>
      <c r="N300">
        <f>IF(E300=2,E300*propocet!$K$17,propocet!$K$15+propocet!$K$17)</f>
        <v>6.5000000000000009</v>
      </c>
      <c r="O300" s="2">
        <f t="shared" si="32"/>
        <v>7.6875</v>
      </c>
      <c r="P300" s="2">
        <f t="shared" si="33"/>
        <v>25.574999999999999</v>
      </c>
      <c r="Q300" s="2">
        <f>E300*VLOOKUP(popis!$B$23,Uvse,2,0)</f>
        <v>22.349999999999998</v>
      </c>
      <c r="R300" s="2">
        <f>E300*VLOOKUP(popis!$B$28,Uvse,2,0)</f>
        <v>10.875</v>
      </c>
      <c r="S300" s="2">
        <f>IF(F300=12,CO_ukony!$K$7,IF(F300=6,CO_ukony!$K$6,IF(F300=3,propocet!$K$20,F300*VLOOKUP($AA$13,Uvse,2,0))))</f>
        <v>34.125</v>
      </c>
      <c r="T300" s="2">
        <f>IF(F300=12,CO_ukony!$K$5,IF(F300=6,CO_ukony!$K$4,IF(F300=3,propocet!$K$22,F300*VLOOKUP($AA$14,Uvse,2,0))))</f>
        <v>53.862500000000004</v>
      </c>
      <c r="U300" s="2">
        <f t="shared" si="34"/>
        <v>14.374999999999998</v>
      </c>
      <c r="V300" s="2">
        <f t="shared" si="35"/>
        <v>9.7125000000000004</v>
      </c>
      <c r="W300" s="2">
        <f t="shared" si="36"/>
        <v>0</v>
      </c>
      <c r="X300" s="2">
        <f t="shared" si="37"/>
        <v>31.274999999999999</v>
      </c>
      <c r="Y300" s="2">
        <f t="shared" si="38"/>
        <v>32.400000000000006</v>
      </c>
    </row>
    <row r="301" spans="2:25">
      <c r="B301" t="s">
        <v>448</v>
      </c>
      <c r="E301">
        <v>2</v>
      </c>
      <c r="F301">
        <v>8</v>
      </c>
      <c r="G301">
        <v>2</v>
      </c>
      <c r="H301">
        <v>0</v>
      </c>
      <c r="I301">
        <v>3</v>
      </c>
      <c r="J301">
        <v>1</v>
      </c>
      <c r="L301" s="52">
        <f t="shared" si="39"/>
        <v>211.10833333333335</v>
      </c>
      <c r="M301" s="52"/>
      <c r="N301">
        <f>IF(E301=2,E301*propocet!$K$17,propocet!$K$15+propocet!$K$17)</f>
        <v>6.5000000000000009</v>
      </c>
      <c r="O301" s="2">
        <f t="shared" si="32"/>
        <v>7.6875</v>
      </c>
      <c r="P301" s="2">
        <f t="shared" si="33"/>
        <v>25.574999999999999</v>
      </c>
      <c r="Q301" s="2">
        <f>E301*VLOOKUP(popis!$B$23,Uvse,2,0)</f>
        <v>22.349999999999998</v>
      </c>
      <c r="R301" s="2">
        <f>E301*VLOOKUP(popis!$B$28,Uvse,2,0)</f>
        <v>10.875</v>
      </c>
      <c r="S301" s="2">
        <f>IF(F301=12,CO_ukony!$K$7,IF(F301=6,CO_ukony!$K$6,IF(F301=3,propocet!$K$20,F301*VLOOKUP($AA$13,Uvse,2,0))))</f>
        <v>23.605555555555558</v>
      </c>
      <c r="T301" s="2">
        <f>IF(F301=12,CO_ukony!$K$5,IF(F301=6,CO_ukony!$K$4,IF(F301=3,propocet!$K$22,F301*VLOOKUP($AA$14,Uvse,2,0))))</f>
        <v>33.25277777777778</v>
      </c>
      <c r="U301" s="2">
        <f t="shared" si="34"/>
        <v>14.374999999999998</v>
      </c>
      <c r="V301" s="2">
        <f t="shared" si="35"/>
        <v>9.7125000000000004</v>
      </c>
      <c r="W301" s="2">
        <f t="shared" si="36"/>
        <v>0</v>
      </c>
      <c r="X301" s="2">
        <f t="shared" si="37"/>
        <v>31.274999999999999</v>
      </c>
      <c r="Y301" s="2">
        <f t="shared" si="38"/>
        <v>32.400000000000006</v>
      </c>
    </row>
    <row r="302" spans="2:25">
      <c r="B302" t="s">
        <v>449</v>
      </c>
      <c r="E302">
        <v>2</v>
      </c>
      <c r="F302">
        <v>12</v>
      </c>
      <c r="G302">
        <v>2</v>
      </c>
      <c r="H302">
        <v>0</v>
      </c>
      <c r="I302">
        <v>3</v>
      </c>
      <c r="J302">
        <v>1</v>
      </c>
      <c r="L302" s="52">
        <f t="shared" si="39"/>
        <v>242.23750000000001</v>
      </c>
      <c r="M302" s="52"/>
      <c r="N302">
        <f>IF(E302=2,E302*propocet!$K$17,propocet!$K$15+propocet!$K$17)</f>
        <v>6.5000000000000009</v>
      </c>
      <c r="O302" s="2">
        <f t="shared" si="32"/>
        <v>7.6875</v>
      </c>
      <c r="P302" s="2">
        <f t="shared" si="33"/>
        <v>25.574999999999999</v>
      </c>
      <c r="Q302" s="2">
        <f>E302*VLOOKUP(popis!$B$23,Uvse,2,0)</f>
        <v>22.349999999999998</v>
      </c>
      <c r="R302" s="2">
        <f>E302*VLOOKUP(popis!$B$28,Uvse,2,0)</f>
        <v>10.875</v>
      </c>
      <c r="S302" s="2">
        <f>IF(F302=12,CO_ukony!$K$7,IF(F302=6,CO_ukony!$K$6,IF(F302=3,propocet!$K$20,F302*VLOOKUP($AA$13,Uvse,2,0))))</f>
        <v>34.125</v>
      </c>
      <c r="T302" s="2">
        <f>IF(F302=12,CO_ukony!$K$5,IF(F302=6,CO_ukony!$K$4,IF(F302=3,propocet!$K$22,F302*VLOOKUP($AA$14,Uvse,2,0))))</f>
        <v>53.862500000000004</v>
      </c>
      <c r="U302" s="2">
        <f t="shared" si="34"/>
        <v>14.374999999999998</v>
      </c>
      <c r="V302" s="2">
        <f t="shared" si="35"/>
        <v>9.7125000000000004</v>
      </c>
      <c r="W302" s="2">
        <f t="shared" si="36"/>
        <v>0</v>
      </c>
      <c r="X302" s="2">
        <f t="shared" si="37"/>
        <v>31.274999999999999</v>
      </c>
      <c r="Y302" s="2">
        <f t="shared" si="38"/>
        <v>32.400000000000006</v>
      </c>
    </row>
    <row r="303" spans="2:25">
      <c r="B303" t="s">
        <v>450</v>
      </c>
      <c r="E303">
        <v>2</v>
      </c>
      <c r="F303">
        <v>6</v>
      </c>
      <c r="G303">
        <v>2</v>
      </c>
      <c r="H303">
        <v>0</v>
      </c>
      <c r="I303">
        <v>3</v>
      </c>
      <c r="J303">
        <v>1</v>
      </c>
      <c r="L303" s="52">
        <f t="shared" si="39"/>
        <v>193.03749999999999</v>
      </c>
      <c r="M303" s="52"/>
      <c r="N303">
        <f>IF(E303=2,E303*propocet!$K$17,propocet!$K$15+propocet!$K$17)</f>
        <v>6.5000000000000009</v>
      </c>
      <c r="O303" s="2">
        <f t="shared" si="32"/>
        <v>7.6875</v>
      </c>
      <c r="P303" s="2">
        <f t="shared" si="33"/>
        <v>25.574999999999999</v>
      </c>
      <c r="Q303" s="2">
        <f>E303*VLOOKUP(popis!$B$23,Uvse,2,0)</f>
        <v>22.349999999999998</v>
      </c>
      <c r="R303" s="2">
        <f>E303*VLOOKUP(popis!$B$28,Uvse,2,0)</f>
        <v>10.875</v>
      </c>
      <c r="S303" s="2">
        <f>IF(F303=12,CO_ukony!$K$7,IF(F303=6,CO_ukony!$K$6,IF(F303=3,propocet!$K$20,F303*VLOOKUP($AA$13,Uvse,2,0))))</f>
        <v>14.725</v>
      </c>
      <c r="T303" s="2">
        <f>IF(F303=12,CO_ukony!$K$5,IF(F303=6,CO_ukony!$K$4,IF(F303=3,propocet!$K$22,F303*VLOOKUP($AA$14,Uvse,2,0))))</f>
        <v>24.0625</v>
      </c>
      <c r="U303" s="2">
        <f t="shared" si="34"/>
        <v>14.374999999999998</v>
      </c>
      <c r="V303" s="2">
        <f t="shared" si="35"/>
        <v>9.7125000000000004</v>
      </c>
      <c r="W303" s="2">
        <f t="shared" si="36"/>
        <v>0</v>
      </c>
      <c r="X303" s="2">
        <f t="shared" si="37"/>
        <v>31.274999999999999</v>
      </c>
      <c r="Y303" s="2">
        <f t="shared" si="38"/>
        <v>32.400000000000006</v>
      </c>
    </row>
    <row r="304" spans="2:25">
      <c r="B304" t="s">
        <v>451</v>
      </c>
      <c r="E304">
        <v>2</v>
      </c>
      <c r="F304">
        <v>6</v>
      </c>
      <c r="G304">
        <v>2</v>
      </c>
      <c r="H304">
        <v>0</v>
      </c>
      <c r="I304">
        <v>3</v>
      </c>
      <c r="J304">
        <v>1</v>
      </c>
      <c r="L304" s="52">
        <f t="shared" si="39"/>
        <v>193.03749999999999</v>
      </c>
      <c r="M304" s="52"/>
      <c r="N304">
        <f>IF(E304=2,E304*propocet!$K$17,propocet!$K$15+propocet!$K$17)</f>
        <v>6.5000000000000009</v>
      </c>
      <c r="O304" s="2">
        <f t="shared" si="32"/>
        <v>7.6875</v>
      </c>
      <c r="P304" s="2">
        <f t="shared" si="33"/>
        <v>25.574999999999999</v>
      </c>
      <c r="Q304" s="2">
        <f>E304*VLOOKUP(popis!$B$23,Uvse,2,0)</f>
        <v>22.349999999999998</v>
      </c>
      <c r="R304" s="2">
        <f>E304*VLOOKUP(popis!$B$28,Uvse,2,0)</f>
        <v>10.875</v>
      </c>
      <c r="S304" s="2">
        <f>IF(F304=12,CO_ukony!$K$7,IF(F304=6,CO_ukony!$K$6,IF(F304=3,propocet!$K$20,F304*VLOOKUP($AA$13,Uvse,2,0))))</f>
        <v>14.725</v>
      </c>
      <c r="T304" s="2">
        <f>IF(F304=12,CO_ukony!$K$5,IF(F304=6,CO_ukony!$K$4,IF(F304=3,propocet!$K$22,F304*VLOOKUP($AA$14,Uvse,2,0))))</f>
        <v>24.0625</v>
      </c>
      <c r="U304" s="2">
        <f t="shared" si="34"/>
        <v>14.374999999999998</v>
      </c>
      <c r="V304" s="2">
        <f t="shared" si="35"/>
        <v>9.7125000000000004</v>
      </c>
      <c r="W304" s="2">
        <f t="shared" si="36"/>
        <v>0</v>
      </c>
      <c r="X304" s="2">
        <f t="shared" si="37"/>
        <v>31.274999999999999</v>
      </c>
      <c r="Y304" s="2">
        <f t="shared" si="38"/>
        <v>32.400000000000006</v>
      </c>
    </row>
    <row r="305" spans="2:25">
      <c r="B305" t="s">
        <v>452</v>
      </c>
      <c r="E305">
        <v>2</v>
      </c>
      <c r="F305">
        <v>8</v>
      </c>
      <c r="G305">
        <v>2</v>
      </c>
      <c r="H305">
        <v>0</v>
      </c>
      <c r="I305">
        <v>3</v>
      </c>
      <c r="J305">
        <v>1</v>
      </c>
      <c r="L305" s="52">
        <f t="shared" si="39"/>
        <v>211.10833333333335</v>
      </c>
      <c r="M305" s="52"/>
      <c r="N305">
        <f>IF(E305=2,E305*propocet!$K$17,propocet!$K$15+propocet!$K$17)</f>
        <v>6.5000000000000009</v>
      </c>
      <c r="O305" s="2">
        <f t="shared" si="32"/>
        <v>7.6875</v>
      </c>
      <c r="P305" s="2">
        <f t="shared" si="33"/>
        <v>25.574999999999999</v>
      </c>
      <c r="Q305" s="2">
        <f>E305*VLOOKUP(popis!$B$23,Uvse,2,0)</f>
        <v>22.349999999999998</v>
      </c>
      <c r="R305" s="2">
        <f>E305*VLOOKUP(popis!$B$28,Uvse,2,0)</f>
        <v>10.875</v>
      </c>
      <c r="S305" s="2">
        <f>IF(F305=12,CO_ukony!$K$7,IF(F305=6,CO_ukony!$K$6,IF(F305=3,propocet!$K$20,F305*VLOOKUP($AA$13,Uvse,2,0))))</f>
        <v>23.605555555555558</v>
      </c>
      <c r="T305" s="2">
        <f>IF(F305=12,CO_ukony!$K$5,IF(F305=6,CO_ukony!$K$4,IF(F305=3,propocet!$K$22,F305*VLOOKUP($AA$14,Uvse,2,0))))</f>
        <v>33.25277777777778</v>
      </c>
      <c r="U305" s="2">
        <f t="shared" si="34"/>
        <v>14.374999999999998</v>
      </c>
      <c r="V305" s="2">
        <f t="shared" si="35"/>
        <v>9.7125000000000004</v>
      </c>
      <c r="W305" s="2">
        <f t="shared" si="36"/>
        <v>0</v>
      </c>
      <c r="X305" s="2">
        <f t="shared" si="37"/>
        <v>31.274999999999999</v>
      </c>
      <c r="Y305" s="2">
        <f t="shared" si="38"/>
        <v>32.400000000000006</v>
      </c>
    </row>
    <row r="306" spans="2:25">
      <c r="B306" t="s">
        <v>453</v>
      </c>
      <c r="E306">
        <v>2</v>
      </c>
      <c r="F306">
        <v>6</v>
      </c>
      <c r="G306">
        <v>2</v>
      </c>
      <c r="H306">
        <v>0</v>
      </c>
      <c r="I306">
        <v>3</v>
      </c>
      <c r="J306">
        <v>1</v>
      </c>
      <c r="L306" s="52">
        <f t="shared" si="39"/>
        <v>193.03749999999999</v>
      </c>
      <c r="M306" s="52"/>
      <c r="N306">
        <f>IF(E306=2,E306*propocet!$K$17,propocet!$K$15+propocet!$K$17)</f>
        <v>6.5000000000000009</v>
      </c>
      <c r="O306" s="2">
        <f t="shared" si="32"/>
        <v>7.6875</v>
      </c>
      <c r="P306" s="2">
        <f t="shared" si="33"/>
        <v>25.574999999999999</v>
      </c>
      <c r="Q306" s="2">
        <f>E306*VLOOKUP(popis!$B$23,Uvse,2,0)</f>
        <v>22.349999999999998</v>
      </c>
      <c r="R306" s="2">
        <f>E306*VLOOKUP(popis!$B$28,Uvse,2,0)</f>
        <v>10.875</v>
      </c>
      <c r="S306" s="2">
        <f>IF(F306=12,CO_ukony!$K$7,IF(F306=6,CO_ukony!$K$6,IF(F306=3,propocet!$K$20,F306*VLOOKUP($AA$13,Uvse,2,0))))</f>
        <v>14.725</v>
      </c>
      <c r="T306" s="2">
        <f>IF(F306=12,CO_ukony!$K$5,IF(F306=6,CO_ukony!$K$4,IF(F306=3,propocet!$K$22,F306*VLOOKUP($AA$14,Uvse,2,0))))</f>
        <v>24.0625</v>
      </c>
      <c r="U306" s="2">
        <f t="shared" si="34"/>
        <v>14.374999999999998</v>
      </c>
      <c r="V306" s="2">
        <f t="shared" si="35"/>
        <v>9.7125000000000004</v>
      </c>
      <c r="W306" s="2">
        <f t="shared" si="36"/>
        <v>0</v>
      </c>
      <c r="X306" s="2">
        <f t="shared" si="37"/>
        <v>31.274999999999999</v>
      </c>
      <c r="Y306" s="2">
        <f t="shared" si="38"/>
        <v>32.400000000000006</v>
      </c>
    </row>
    <row r="307" spans="2:25">
      <c r="B307" t="s">
        <v>454</v>
      </c>
      <c r="E307">
        <v>2</v>
      </c>
      <c r="F307">
        <v>6</v>
      </c>
      <c r="G307">
        <v>0</v>
      </c>
      <c r="H307">
        <v>0</v>
      </c>
      <c r="I307">
        <v>3</v>
      </c>
      <c r="J307">
        <v>1</v>
      </c>
      <c r="L307" s="52">
        <f t="shared" si="39"/>
        <v>168.95</v>
      </c>
      <c r="M307" s="52"/>
      <c r="N307">
        <f>IF(E307=2,E307*propocet!$K$17,propocet!$K$15+propocet!$K$17)</f>
        <v>6.5000000000000009</v>
      </c>
      <c r="O307" s="2">
        <f t="shared" si="32"/>
        <v>7.6875</v>
      </c>
      <c r="P307" s="2">
        <f t="shared" si="33"/>
        <v>25.574999999999999</v>
      </c>
      <c r="Q307" s="2">
        <f>E307*VLOOKUP(popis!$B$23,Uvse,2,0)</f>
        <v>22.349999999999998</v>
      </c>
      <c r="R307" s="2">
        <f>E307*VLOOKUP(popis!$B$28,Uvse,2,0)</f>
        <v>10.875</v>
      </c>
      <c r="S307" s="2">
        <f>IF(F307=12,CO_ukony!$K$7,IF(F307=6,CO_ukony!$K$6,IF(F307=3,propocet!$K$20,F307*VLOOKUP($AA$13,Uvse,2,0))))</f>
        <v>14.725</v>
      </c>
      <c r="T307" s="2">
        <f>IF(F307=12,CO_ukony!$K$5,IF(F307=6,CO_ukony!$K$4,IF(F307=3,propocet!$K$22,F307*VLOOKUP($AA$14,Uvse,2,0))))</f>
        <v>24.0625</v>
      </c>
      <c r="U307" s="2">
        <f t="shared" si="34"/>
        <v>0</v>
      </c>
      <c r="V307" s="2">
        <f t="shared" si="35"/>
        <v>0</v>
      </c>
      <c r="W307" s="2">
        <f t="shared" si="36"/>
        <v>0</v>
      </c>
      <c r="X307" s="2">
        <f t="shared" si="37"/>
        <v>31.274999999999999</v>
      </c>
      <c r="Y307" s="2">
        <f t="shared" si="38"/>
        <v>32.400000000000006</v>
      </c>
    </row>
    <row r="308" spans="2:25">
      <c r="B308" t="s">
        <v>455</v>
      </c>
      <c r="E308">
        <v>2</v>
      </c>
      <c r="F308">
        <v>6</v>
      </c>
      <c r="G308">
        <v>0</v>
      </c>
      <c r="H308">
        <v>0</v>
      </c>
      <c r="I308">
        <v>3</v>
      </c>
      <c r="J308">
        <v>1</v>
      </c>
      <c r="L308" s="52">
        <f t="shared" si="39"/>
        <v>168.95</v>
      </c>
      <c r="M308" s="52"/>
      <c r="N308">
        <f>IF(E308=2,E308*propocet!$K$17,propocet!$K$15+propocet!$K$17)</f>
        <v>6.5000000000000009</v>
      </c>
      <c r="O308" s="2">
        <f t="shared" si="32"/>
        <v>7.6875</v>
      </c>
      <c r="P308" s="2">
        <f t="shared" si="33"/>
        <v>25.574999999999999</v>
      </c>
      <c r="Q308" s="2">
        <f>E308*VLOOKUP(popis!$B$23,Uvse,2,0)</f>
        <v>22.349999999999998</v>
      </c>
      <c r="R308" s="2">
        <f>E308*VLOOKUP(popis!$B$28,Uvse,2,0)</f>
        <v>10.875</v>
      </c>
      <c r="S308" s="2">
        <f>IF(F308=12,CO_ukony!$K$7,IF(F308=6,CO_ukony!$K$6,IF(F308=3,propocet!$K$20,F308*VLOOKUP($AA$13,Uvse,2,0))))</f>
        <v>14.725</v>
      </c>
      <c r="T308" s="2">
        <f>IF(F308=12,CO_ukony!$K$5,IF(F308=6,CO_ukony!$K$4,IF(F308=3,propocet!$K$22,F308*VLOOKUP($AA$14,Uvse,2,0))))</f>
        <v>24.0625</v>
      </c>
      <c r="U308" s="2">
        <f t="shared" si="34"/>
        <v>0</v>
      </c>
      <c r="V308" s="2">
        <f t="shared" si="35"/>
        <v>0</v>
      </c>
      <c r="W308" s="2">
        <f t="shared" si="36"/>
        <v>0</v>
      </c>
      <c r="X308" s="2">
        <f t="shared" si="37"/>
        <v>31.274999999999999</v>
      </c>
      <c r="Y308" s="2">
        <f t="shared" si="38"/>
        <v>32.400000000000006</v>
      </c>
    </row>
    <row r="309" spans="2:25">
      <c r="B309" t="s">
        <v>456</v>
      </c>
      <c r="E309">
        <v>2</v>
      </c>
      <c r="F309">
        <v>8</v>
      </c>
      <c r="G309">
        <v>0</v>
      </c>
      <c r="H309">
        <v>0</v>
      </c>
      <c r="I309">
        <v>4</v>
      </c>
      <c r="J309">
        <v>1</v>
      </c>
      <c r="L309" s="52">
        <f t="shared" si="39"/>
        <v>208.24583333333334</v>
      </c>
      <c r="M309" s="52"/>
      <c r="N309">
        <f>IF(E309=2,E309*propocet!$K$17,propocet!$K$15+propocet!$K$17)</f>
        <v>6.5000000000000009</v>
      </c>
      <c r="O309" s="2">
        <f t="shared" ref="O309:O369" si="40">J309*VLOOKUP($AA$2,Uvse,2,0)</f>
        <v>7.6875</v>
      </c>
      <c r="P309" s="2">
        <f t="shared" ref="P309:P369" si="41">J309*VLOOKUP($AA$3,Uvse,2,0)</f>
        <v>25.574999999999999</v>
      </c>
      <c r="Q309" s="2">
        <f>E309*VLOOKUP(popis!$B$23,Uvse,2,0)</f>
        <v>22.349999999999998</v>
      </c>
      <c r="R309" s="2">
        <f>E309*VLOOKUP(popis!$B$28,Uvse,2,0)</f>
        <v>10.875</v>
      </c>
      <c r="S309" s="2">
        <f>IF(F309=12,CO_ukony!$K$7,IF(F309=6,CO_ukony!$K$6,IF(F309=3,propocet!$K$20,F309*VLOOKUP($AA$13,Uvse,2,0))))</f>
        <v>23.605555555555558</v>
      </c>
      <c r="T309" s="2">
        <f>IF(F309=12,CO_ukony!$K$5,IF(F309=6,CO_ukony!$K$4,IF(F309=3,propocet!$K$22,F309*VLOOKUP($AA$14,Uvse,2,0))))</f>
        <v>33.25277777777778</v>
      </c>
      <c r="U309" s="2">
        <f t="shared" ref="U309:U369" si="42">G309*VLOOKUP($AA$10,Uvse,2,0)</f>
        <v>0</v>
      </c>
      <c r="V309" s="2">
        <f t="shared" ref="V309:V369" si="43">G309*VLOOKUP($AA$11,Uvse,2,0)</f>
        <v>0</v>
      </c>
      <c r="W309" s="2">
        <f t="shared" ref="W309:W369" si="44">H309*VLOOKUP($AA$9,Uvse,2,0)</f>
        <v>0</v>
      </c>
      <c r="X309" s="2">
        <f t="shared" ref="X309:X369" si="45">I309*VLOOKUP($AA$12,Uvse,2,0)</f>
        <v>41.699999999999996</v>
      </c>
      <c r="Y309" s="2">
        <f t="shared" ref="Y309:Y369" si="46">I309*VLOOKUP($AA$8,Uvse,2,0)</f>
        <v>43.2</v>
      </c>
    </row>
    <row r="310" spans="2:25">
      <c r="B310" t="s">
        <v>457</v>
      </c>
      <c r="E310">
        <v>2</v>
      </c>
      <c r="F310">
        <v>6</v>
      </c>
      <c r="G310">
        <v>1</v>
      </c>
      <c r="H310">
        <v>0</v>
      </c>
      <c r="I310">
        <v>0</v>
      </c>
      <c r="J310">
        <v>1</v>
      </c>
      <c r="L310" s="52">
        <f t="shared" ref="L310:L370" si="47">SUM(O310:Y310)</f>
        <v>117.31874999999999</v>
      </c>
      <c r="M310" s="52"/>
      <c r="N310">
        <f>IF(E310=2,E310*propocet!$K$17,propocet!$K$15+propocet!$K$17)</f>
        <v>6.5000000000000009</v>
      </c>
      <c r="O310" s="2">
        <f t="shared" si="40"/>
        <v>7.6875</v>
      </c>
      <c r="P310" s="2">
        <f t="shared" si="41"/>
        <v>25.574999999999999</v>
      </c>
      <c r="Q310" s="2">
        <f>E310*VLOOKUP(popis!$B$23,Uvse,2,0)</f>
        <v>22.349999999999998</v>
      </c>
      <c r="R310" s="2">
        <f>E310*VLOOKUP(popis!$B$28,Uvse,2,0)</f>
        <v>10.875</v>
      </c>
      <c r="S310" s="2">
        <f>IF(F310=12,CO_ukony!$K$7,IF(F310=6,CO_ukony!$K$6,IF(F310=3,propocet!$K$20,F310*VLOOKUP($AA$13,Uvse,2,0))))</f>
        <v>14.725</v>
      </c>
      <c r="T310" s="2">
        <f>IF(F310=12,CO_ukony!$K$5,IF(F310=6,CO_ukony!$K$4,IF(F310=3,propocet!$K$22,F310*VLOOKUP($AA$14,Uvse,2,0))))</f>
        <v>24.0625</v>
      </c>
      <c r="U310" s="2">
        <f t="shared" si="42"/>
        <v>7.1874999999999991</v>
      </c>
      <c r="V310" s="2">
        <f t="shared" si="43"/>
        <v>4.8562500000000002</v>
      </c>
      <c r="W310" s="2">
        <f t="shared" si="44"/>
        <v>0</v>
      </c>
      <c r="X310" s="2">
        <f t="shared" si="45"/>
        <v>0</v>
      </c>
      <c r="Y310" s="2">
        <f t="shared" si="46"/>
        <v>0</v>
      </c>
    </row>
    <row r="311" spans="2:25">
      <c r="B311" t="s">
        <v>458</v>
      </c>
      <c r="E311">
        <v>2</v>
      </c>
      <c r="F311">
        <v>6</v>
      </c>
      <c r="G311">
        <v>1</v>
      </c>
      <c r="H311">
        <v>0</v>
      </c>
      <c r="I311">
        <v>0</v>
      </c>
      <c r="J311">
        <v>1</v>
      </c>
      <c r="L311" s="52">
        <f t="shared" si="47"/>
        <v>117.31874999999999</v>
      </c>
      <c r="M311" s="52"/>
      <c r="N311">
        <f>IF(E311=2,E311*propocet!$K$17,propocet!$K$15+propocet!$K$17)</f>
        <v>6.5000000000000009</v>
      </c>
      <c r="O311" s="2">
        <f t="shared" si="40"/>
        <v>7.6875</v>
      </c>
      <c r="P311" s="2">
        <f t="shared" si="41"/>
        <v>25.574999999999999</v>
      </c>
      <c r="Q311" s="2">
        <f>E311*VLOOKUP(popis!$B$23,Uvse,2,0)</f>
        <v>22.349999999999998</v>
      </c>
      <c r="R311" s="2">
        <f>E311*VLOOKUP(popis!$B$28,Uvse,2,0)</f>
        <v>10.875</v>
      </c>
      <c r="S311" s="2">
        <f>IF(F311=12,CO_ukony!$K$7,IF(F311=6,CO_ukony!$K$6,IF(F311=3,propocet!$K$20,F311*VLOOKUP($AA$13,Uvse,2,0))))</f>
        <v>14.725</v>
      </c>
      <c r="T311" s="2">
        <f>IF(F311=12,CO_ukony!$K$5,IF(F311=6,CO_ukony!$K$4,IF(F311=3,propocet!$K$22,F311*VLOOKUP($AA$14,Uvse,2,0))))</f>
        <v>24.0625</v>
      </c>
      <c r="U311" s="2">
        <f t="shared" si="42"/>
        <v>7.1874999999999991</v>
      </c>
      <c r="V311" s="2">
        <f t="shared" si="43"/>
        <v>4.8562500000000002</v>
      </c>
      <c r="W311" s="2">
        <f t="shared" si="44"/>
        <v>0</v>
      </c>
      <c r="X311" s="2">
        <f t="shared" si="45"/>
        <v>0</v>
      </c>
      <c r="Y311" s="2">
        <f t="shared" si="46"/>
        <v>0</v>
      </c>
    </row>
    <row r="312" spans="2:25">
      <c r="B312" t="s">
        <v>459</v>
      </c>
      <c r="E312">
        <v>2</v>
      </c>
      <c r="F312">
        <v>6</v>
      </c>
      <c r="G312">
        <v>2</v>
      </c>
      <c r="H312">
        <v>0</v>
      </c>
      <c r="I312">
        <v>0</v>
      </c>
      <c r="J312">
        <v>1</v>
      </c>
      <c r="L312" s="52">
        <f t="shared" si="47"/>
        <v>129.36249999999998</v>
      </c>
      <c r="M312" s="52"/>
      <c r="N312">
        <f>IF(E312=2,E312*propocet!$K$17,propocet!$K$15+propocet!$K$17)</f>
        <v>6.5000000000000009</v>
      </c>
      <c r="O312" s="2">
        <f t="shared" si="40"/>
        <v>7.6875</v>
      </c>
      <c r="P312" s="2">
        <f t="shared" si="41"/>
        <v>25.574999999999999</v>
      </c>
      <c r="Q312" s="2">
        <f>E312*VLOOKUP(popis!$B$23,Uvse,2,0)</f>
        <v>22.349999999999998</v>
      </c>
      <c r="R312" s="2">
        <f>E312*VLOOKUP(popis!$B$28,Uvse,2,0)</f>
        <v>10.875</v>
      </c>
      <c r="S312" s="2">
        <f>IF(F312=12,CO_ukony!$K$7,IF(F312=6,CO_ukony!$K$6,IF(F312=3,propocet!$K$20,F312*VLOOKUP($AA$13,Uvse,2,0))))</f>
        <v>14.725</v>
      </c>
      <c r="T312" s="2">
        <f>IF(F312=12,CO_ukony!$K$5,IF(F312=6,CO_ukony!$K$4,IF(F312=3,propocet!$K$22,F312*VLOOKUP($AA$14,Uvse,2,0))))</f>
        <v>24.0625</v>
      </c>
      <c r="U312" s="2">
        <f t="shared" si="42"/>
        <v>14.374999999999998</v>
      </c>
      <c r="V312" s="2">
        <f t="shared" si="43"/>
        <v>9.7125000000000004</v>
      </c>
      <c r="W312" s="2">
        <f t="shared" si="44"/>
        <v>0</v>
      </c>
      <c r="X312" s="2">
        <f t="shared" si="45"/>
        <v>0</v>
      </c>
      <c r="Y312" s="2">
        <f t="shared" si="46"/>
        <v>0</v>
      </c>
    </row>
    <row r="313" spans="2:25">
      <c r="B313" t="s">
        <v>460</v>
      </c>
      <c r="E313">
        <v>2</v>
      </c>
      <c r="F313">
        <v>6</v>
      </c>
      <c r="G313">
        <v>2</v>
      </c>
      <c r="H313">
        <v>0</v>
      </c>
      <c r="I313">
        <v>0</v>
      </c>
      <c r="J313">
        <v>1</v>
      </c>
      <c r="L313" s="52">
        <f t="shared" si="47"/>
        <v>129.36249999999998</v>
      </c>
      <c r="M313" s="52"/>
      <c r="N313">
        <f>IF(E313=2,E313*propocet!$K$17,propocet!$K$15+propocet!$K$17)</f>
        <v>6.5000000000000009</v>
      </c>
      <c r="O313" s="2">
        <f t="shared" si="40"/>
        <v>7.6875</v>
      </c>
      <c r="P313" s="2">
        <f t="shared" si="41"/>
        <v>25.574999999999999</v>
      </c>
      <c r="Q313" s="2">
        <f>E313*VLOOKUP(popis!$B$23,Uvse,2,0)</f>
        <v>22.349999999999998</v>
      </c>
      <c r="R313" s="2">
        <f>E313*VLOOKUP(popis!$B$28,Uvse,2,0)</f>
        <v>10.875</v>
      </c>
      <c r="S313" s="2">
        <f>IF(F313=12,CO_ukony!$K$7,IF(F313=6,CO_ukony!$K$6,IF(F313=3,propocet!$K$20,F313*VLOOKUP($AA$13,Uvse,2,0))))</f>
        <v>14.725</v>
      </c>
      <c r="T313" s="2">
        <f>IF(F313=12,CO_ukony!$K$5,IF(F313=6,CO_ukony!$K$4,IF(F313=3,propocet!$K$22,F313*VLOOKUP($AA$14,Uvse,2,0))))</f>
        <v>24.0625</v>
      </c>
      <c r="U313" s="2">
        <f t="shared" si="42"/>
        <v>14.374999999999998</v>
      </c>
      <c r="V313" s="2">
        <f t="shared" si="43"/>
        <v>9.7125000000000004</v>
      </c>
      <c r="W313" s="2">
        <f t="shared" si="44"/>
        <v>0</v>
      </c>
      <c r="X313" s="2">
        <f t="shared" si="45"/>
        <v>0</v>
      </c>
      <c r="Y313" s="2">
        <f t="shared" si="46"/>
        <v>0</v>
      </c>
    </row>
    <row r="314" spans="2:25">
      <c r="B314" t="s">
        <v>461</v>
      </c>
      <c r="E314">
        <v>2</v>
      </c>
      <c r="F314">
        <v>12</v>
      </c>
      <c r="G314">
        <v>2</v>
      </c>
      <c r="H314">
        <v>0</v>
      </c>
      <c r="I314">
        <v>0</v>
      </c>
      <c r="J314">
        <v>1</v>
      </c>
      <c r="L314" s="52">
        <f t="shared" si="47"/>
        <v>178.5625</v>
      </c>
      <c r="M314" s="52"/>
      <c r="N314">
        <f>IF(E314=2,E314*propocet!$K$17,propocet!$K$15+propocet!$K$17)</f>
        <v>6.5000000000000009</v>
      </c>
      <c r="O314" s="2">
        <f t="shared" si="40"/>
        <v>7.6875</v>
      </c>
      <c r="P314" s="2">
        <f t="shared" si="41"/>
        <v>25.574999999999999</v>
      </c>
      <c r="Q314" s="2">
        <f>E314*VLOOKUP(popis!$B$23,Uvse,2,0)</f>
        <v>22.349999999999998</v>
      </c>
      <c r="R314" s="2">
        <f>E314*VLOOKUP(popis!$B$28,Uvse,2,0)</f>
        <v>10.875</v>
      </c>
      <c r="S314" s="2">
        <f>IF(F314=12,CO_ukony!$K$7,IF(F314=6,CO_ukony!$K$6,IF(F314=3,propocet!$K$20,F314*VLOOKUP($AA$13,Uvse,2,0))))</f>
        <v>34.125</v>
      </c>
      <c r="T314" s="2">
        <f>IF(F314=12,CO_ukony!$K$5,IF(F314=6,CO_ukony!$K$4,IF(F314=3,propocet!$K$22,F314*VLOOKUP($AA$14,Uvse,2,0))))</f>
        <v>53.862500000000004</v>
      </c>
      <c r="U314" s="2">
        <f t="shared" si="42"/>
        <v>14.374999999999998</v>
      </c>
      <c r="V314" s="2">
        <f t="shared" si="43"/>
        <v>9.7125000000000004</v>
      </c>
      <c r="W314" s="2">
        <f t="shared" si="44"/>
        <v>0</v>
      </c>
      <c r="X314" s="2">
        <f t="shared" si="45"/>
        <v>0</v>
      </c>
      <c r="Y314" s="2">
        <f t="shared" si="46"/>
        <v>0</v>
      </c>
    </row>
    <row r="315" spans="2:25">
      <c r="B315" t="s">
        <v>462</v>
      </c>
      <c r="E315">
        <v>2</v>
      </c>
      <c r="F315">
        <v>6</v>
      </c>
      <c r="G315">
        <v>2</v>
      </c>
      <c r="H315">
        <v>0</v>
      </c>
      <c r="I315">
        <v>0</v>
      </c>
      <c r="J315">
        <v>1</v>
      </c>
      <c r="L315" s="52">
        <f t="shared" si="47"/>
        <v>129.36249999999998</v>
      </c>
      <c r="M315" s="52"/>
      <c r="N315">
        <f>IF(E315=2,E315*propocet!$K$17,propocet!$K$15+propocet!$K$17)</f>
        <v>6.5000000000000009</v>
      </c>
      <c r="O315" s="2">
        <f t="shared" si="40"/>
        <v>7.6875</v>
      </c>
      <c r="P315" s="2">
        <f t="shared" si="41"/>
        <v>25.574999999999999</v>
      </c>
      <c r="Q315" s="2">
        <f>E315*VLOOKUP(popis!$B$23,Uvse,2,0)</f>
        <v>22.349999999999998</v>
      </c>
      <c r="R315" s="2">
        <f>E315*VLOOKUP(popis!$B$28,Uvse,2,0)</f>
        <v>10.875</v>
      </c>
      <c r="S315" s="2">
        <f>IF(F315=12,CO_ukony!$K$7,IF(F315=6,CO_ukony!$K$6,IF(F315=3,propocet!$K$20,F315*VLOOKUP($AA$13,Uvse,2,0))))</f>
        <v>14.725</v>
      </c>
      <c r="T315" s="2">
        <f>IF(F315=12,CO_ukony!$K$5,IF(F315=6,CO_ukony!$K$4,IF(F315=3,propocet!$K$22,F315*VLOOKUP($AA$14,Uvse,2,0))))</f>
        <v>24.0625</v>
      </c>
      <c r="U315" s="2">
        <f t="shared" si="42"/>
        <v>14.374999999999998</v>
      </c>
      <c r="V315" s="2">
        <f t="shared" si="43"/>
        <v>9.7125000000000004</v>
      </c>
      <c r="W315" s="2">
        <f t="shared" si="44"/>
        <v>0</v>
      </c>
      <c r="X315" s="2">
        <f t="shared" si="45"/>
        <v>0</v>
      </c>
      <c r="Y315" s="2">
        <f t="shared" si="46"/>
        <v>0</v>
      </c>
    </row>
    <row r="316" spans="2:25">
      <c r="B316" t="s">
        <v>463</v>
      </c>
      <c r="E316">
        <v>2</v>
      </c>
      <c r="F316">
        <v>6</v>
      </c>
      <c r="G316">
        <v>2</v>
      </c>
      <c r="H316">
        <v>0</v>
      </c>
      <c r="I316">
        <v>0</v>
      </c>
      <c r="J316">
        <v>1</v>
      </c>
      <c r="L316" s="52">
        <f t="shared" si="47"/>
        <v>129.36249999999998</v>
      </c>
      <c r="M316" s="52"/>
      <c r="N316">
        <f>IF(E316=2,E316*propocet!$K$17,propocet!$K$15+propocet!$K$17)</f>
        <v>6.5000000000000009</v>
      </c>
      <c r="O316" s="2">
        <f t="shared" si="40"/>
        <v>7.6875</v>
      </c>
      <c r="P316" s="2">
        <f t="shared" si="41"/>
        <v>25.574999999999999</v>
      </c>
      <c r="Q316" s="2">
        <f>E316*VLOOKUP(popis!$B$23,Uvse,2,0)</f>
        <v>22.349999999999998</v>
      </c>
      <c r="R316" s="2">
        <f>E316*VLOOKUP(popis!$B$28,Uvse,2,0)</f>
        <v>10.875</v>
      </c>
      <c r="S316" s="2">
        <f>IF(F316=12,CO_ukony!$K$7,IF(F316=6,CO_ukony!$K$6,IF(F316=3,propocet!$K$20,F316*VLOOKUP($AA$13,Uvse,2,0))))</f>
        <v>14.725</v>
      </c>
      <c r="T316" s="2">
        <f>IF(F316=12,CO_ukony!$K$5,IF(F316=6,CO_ukony!$K$4,IF(F316=3,propocet!$K$22,F316*VLOOKUP($AA$14,Uvse,2,0))))</f>
        <v>24.0625</v>
      </c>
      <c r="U316" s="2">
        <f t="shared" si="42"/>
        <v>14.374999999999998</v>
      </c>
      <c r="V316" s="2">
        <f t="shared" si="43"/>
        <v>9.7125000000000004</v>
      </c>
      <c r="W316" s="2">
        <f t="shared" si="44"/>
        <v>0</v>
      </c>
      <c r="X316" s="2">
        <f t="shared" si="45"/>
        <v>0</v>
      </c>
      <c r="Y316" s="2">
        <f t="shared" si="46"/>
        <v>0</v>
      </c>
    </row>
    <row r="317" spans="2:25">
      <c r="B317" t="s">
        <v>464</v>
      </c>
      <c r="E317">
        <v>2</v>
      </c>
      <c r="F317">
        <v>6</v>
      </c>
      <c r="G317">
        <v>2</v>
      </c>
      <c r="H317">
        <v>0</v>
      </c>
      <c r="I317">
        <v>0</v>
      </c>
      <c r="J317">
        <v>1</v>
      </c>
      <c r="L317" s="52">
        <f t="shared" si="47"/>
        <v>129.36249999999998</v>
      </c>
      <c r="M317" s="52"/>
      <c r="N317">
        <f>IF(E317=2,E317*propocet!$K$17,propocet!$K$15+propocet!$K$17)</f>
        <v>6.5000000000000009</v>
      </c>
      <c r="O317" s="2">
        <f t="shared" si="40"/>
        <v>7.6875</v>
      </c>
      <c r="P317" s="2">
        <f t="shared" si="41"/>
        <v>25.574999999999999</v>
      </c>
      <c r="Q317" s="2">
        <f>E317*VLOOKUP(popis!$B$23,Uvse,2,0)</f>
        <v>22.349999999999998</v>
      </c>
      <c r="R317" s="2">
        <f>E317*VLOOKUP(popis!$B$28,Uvse,2,0)</f>
        <v>10.875</v>
      </c>
      <c r="S317" s="2">
        <f>IF(F317=12,CO_ukony!$K$7,IF(F317=6,CO_ukony!$K$6,IF(F317=3,propocet!$K$20,F317*VLOOKUP($AA$13,Uvse,2,0))))</f>
        <v>14.725</v>
      </c>
      <c r="T317" s="2">
        <f>IF(F317=12,CO_ukony!$K$5,IF(F317=6,CO_ukony!$K$4,IF(F317=3,propocet!$K$22,F317*VLOOKUP($AA$14,Uvse,2,0))))</f>
        <v>24.0625</v>
      </c>
      <c r="U317" s="2">
        <f t="shared" si="42"/>
        <v>14.374999999999998</v>
      </c>
      <c r="V317" s="2">
        <f t="shared" si="43"/>
        <v>9.7125000000000004</v>
      </c>
      <c r="W317" s="2">
        <f t="shared" si="44"/>
        <v>0</v>
      </c>
      <c r="X317" s="2">
        <f t="shared" si="45"/>
        <v>0</v>
      </c>
      <c r="Y317" s="2">
        <f t="shared" si="46"/>
        <v>0</v>
      </c>
    </row>
    <row r="318" spans="2:25">
      <c r="B318" t="s">
        <v>465</v>
      </c>
      <c r="E318">
        <v>2</v>
      </c>
      <c r="F318">
        <v>4</v>
      </c>
      <c r="G318">
        <v>2</v>
      </c>
      <c r="H318">
        <v>0</v>
      </c>
      <c r="I318">
        <v>0</v>
      </c>
      <c r="J318">
        <v>1</v>
      </c>
      <c r="L318" s="52">
        <f t="shared" si="47"/>
        <v>119.00416666666666</v>
      </c>
      <c r="M318" s="52"/>
      <c r="N318">
        <f>IF(E318=2,E318*propocet!$K$17,propocet!$K$15+propocet!$K$17)</f>
        <v>6.5000000000000009</v>
      </c>
      <c r="O318" s="2">
        <f t="shared" si="40"/>
        <v>7.6875</v>
      </c>
      <c r="P318" s="2">
        <f t="shared" si="41"/>
        <v>25.574999999999999</v>
      </c>
      <c r="Q318" s="2">
        <f>E318*VLOOKUP(popis!$B$23,Uvse,2,0)</f>
        <v>22.349999999999998</v>
      </c>
      <c r="R318" s="2">
        <f>E318*VLOOKUP(popis!$B$28,Uvse,2,0)</f>
        <v>10.875</v>
      </c>
      <c r="S318" s="2">
        <f>IF(F318=12,CO_ukony!$K$7,IF(F318=6,CO_ukony!$K$6,IF(F318=3,propocet!$K$20,F318*VLOOKUP($AA$13,Uvse,2,0))))</f>
        <v>11.802777777777779</v>
      </c>
      <c r="T318" s="2">
        <f>IF(F318=12,CO_ukony!$K$5,IF(F318=6,CO_ukony!$K$4,IF(F318=3,propocet!$K$22,F318*VLOOKUP($AA$14,Uvse,2,0))))</f>
        <v>16.62638888888889</v>
      </c>
      <c r="U318" s="2">
        <f t="shared" si="42"/>
        <v>14.374999999999998</v>
      </c>
      <c r="V318" s="2">
        <f t="shared" si="43"/>
        <v>9.7125000000000004</v>
      </c>
      <c r="W318" s="2">
        <f t="shared" si="44"/>
        <v>0</v>
      </c>
      <c r="X318" s="2">
        <f t="shared" si="45"/>
        <v>0</v>
      </c>
      <c r="Y318" s="2">
        <f t="shared" si="46"/>
        <v>0</v>
      </c>
    </row>
    <row r="319" spans="2:25">
      <c r="B319" t="s">
        <v>466</v>
      </c>
      <c r="E319">
        <v>2</v>
      </c>
      <c r="F319">
        <v>6</v>
      </c>
      <c r="G319">
        <v>2</v>
      </c>
      <c r="H319">
        <v>0</v>
      </c>
      <c r="I319">
        <v>0</v>
      </c>
      <c r="J319">
        <v>1</v>
      </c>
      <c r="L319" s="52">
        <f t="shared" si="47"/>
        <v>129.36249999999998</v>
      </c>
      <c r="M319" s="52"/>
      <c r="N319">
        <f>IF(E319=2,E319*propocet!$K$17,propocet!$K$15+propocet!$K$17)</f>
        <v>6.5000000000000009</v>
      </c>
      <c r="O319" s="2">
        <f t="shared" si="40"/>
        <v>7.6875</v>
      </c>
      <c r="P319" s="2">
        <f t="shared" si="41"/>
        <v>25.574999999999999</v>
      </c>
      <c r="Q319" s="2">
        <f>E319*VLOOKUP(popis!$B$23,Uvse,2,0)</f>
        <v>22.349999999999998</v>
      </c>
      <c r="R319" s="2">
        <f>E319*VLOOKUP(popis!$B$28,Uvse,2,0)</f>
        <v>10.875</v>
      </c>
      <c r="S319" s="2">
        <f>IF(F319=12,CO_ukony!$K$7,IF(F319=6,CO_ukony!$K$6,IF(F319=3,propocet!$K$20,F319*VLOOKUP($AA$13,Uvse,2,0))))</f>
        <v>14.725</v>
      </c>
      <c r="T319" s="2">
        <f>IF(F319=12,CO_ukony!$K$5,IF(F319=6,CO_ukony!$K$4,IF(F319=3,propocet!$K$22,F319*VLOOKUP($AA$14,Uvse,2,0))))</f>
        <v>24.0625</v>
      </c>
      <c r="U319" s="2">
        <f t="shared" si="42"/>
        <v>14.374999999999998</v>
      </c>
      <c r="V319" s="2">
        <f t="shared" si="43"/>
        <v>9.7125000000000004</v>
      </c>
      <c r="W319" s="2">
        <f t="shared" si="44"/>
        <v>0</v>
      </c>
      <c r="X319" s="2">
        <f t="shared" si="45"/>
        <v>0</v>
      </c>
      <c r="Y319" s="2">
        <f t="shared" si="46"/>
        <v>0</v>
      </c>
    </row>
    <row r="320" spans="2:25">
      <c r="B320" t="s">
        <v>467</v>
      </c>
      <c r="E320">
        <v>2</v>
      </c>
      <c r="F320">
        <v>4</v>
      </c>
      <c r="G320">
        <v>2</v>
      </c>
      <c r="H320">
        <v>0</v>
      </c>
      <c r="I320">
        <v>0</v>
      </c>
      <c r="J320">
        <v>1</v>
      </c>
      <c r="L320" s="52">
        <f t="shared" si="47"/>
        <v>119.00416666666666</v>
      </c>
      <c r="M320" s="52"/>
      <c r="N320">
        <f>IF(E320=2,E320*propocet!$K$17,propocet!$K$15+propocet!$K$17)</f>
        <v>6.5000000000000009</v>
      </c>
      <c r="O320" s="2">
        <f t="shared" si="40"/>
        <v>7.6875</v>
      </c>
      <c r="P320" s="2">
        <f t="shared" si="41"/>
        <v>25.574999999999999</v>
      </c>
      <c r="Q320" s="2">
        <f>E320*VLOOKUP(popis!$B$23,Uvse,2,0)</f>
        <v>22.349999999999998</v>
      </c>
      <c r="R320" s="2">
        <f>E320*VLOOKUP(popis!$B$28,Uvse,2,0)</f>
        <v>10.875</v>
      </c>
      <c r="S320" s="2">
        <f>IF(F320=12,CO_ukony!$K$7,IF(F320=6,CO_ukony!$K$6,IF(F320=3,propocet!$K$20,F320*VLOOKUP($AA$13,Uvse,2,0))))</f>
        <v>11.802777777777779</v>
      </c>
      <c r="T320" s="2">
        <f>IF(F320=12,CO_ukony!$K$5,IF(F320=6,CO_ukony!$K$4,IF(F320=3,propocet!$K$22,F320*VLOOKUP($AA$14,Uvse,2,0))))</f>
        <v>16.62638888888889</v>
      </c>
      <c r="U320" s="2">
        <f t="shared" si="42"/>
        <v>14.374999999999998</v>
      </c>
      <c r="V320" s="2">
        <f t="shared" si="43"/>
        <v>9.7125000000000004</v>
      </c>
      <c r="W320" s="2">
        <f t="shared" si="44"/>
        <v>0</v>
      </c>
      <c r="X320" s="2">
        <f t="shared" si="45"/>
        <v>0</v>
      </c>
      <c r="Y320" s="2">
        <f t="shared" si="46"/>
        <v>0</v>
      </c>
    </row>
    <row r="321" spans="2:25">
      <c r="B321" t="s">
        <v>468</v>
      </c>
      <c r="E321">
        <v>2</v>
      </c>
      <c r="F321">
        <v>12</v>
      </c>
      <c r="G321">
        <v>2</v>
      </c>
      <c r="H321">
        <v>0</v>
      </c>
      <c r="I321">
        <v>0</v>
      </c>
      <c r="J321">
        <v>1</v>
      </c>
      <c r="L321" s="52">
        <f t="shared" si="47"/>
        <v>178.5625</v>
      </c>
      <c r="M321" s="52"/>
      <c r="N321">
        <f>IF(E321=2,E321*propocet!$K$17,propocet!$K$15+propocet!$K$17)</f>
        <v>6.5000000000000009</v>
      </c>
      <c r="O321" s="2">
        <f t="shared" si="40"/>
        <v>7.6875</v>
      </c>
      <c r="P321" s="2">
        <f t="shared" si="41"/>
        <v>25.574999999999999</v>
      </c>
      <c r="Q321" s="2">
        <f>E321*VLOOKUP(popis!$B$23,Uvse,2,0)</f>
        <v>22.349999999999998</v>
      </c>
      <c r="R321" s="2">
        <f>E321*VLOOKUP(popis!$B$28,Uvse,2,0)</f>
        <v>10.875</v>
      </c>
      <c r="S321" s="2">
        <f>IF(F321=12,CO_ukony!$K$7,IF(F321=6,CO_ukony!$K$6,IF(F321=3,propocet!$K$20,F321*VLOOKUP($AA$13,Uvse,2,0))))</f>
        <v>34.125</v>
      </c>
      <c r="T321" s="2">
        <f>IF(F321=12,CO_ukony!$K$5,IF(F321=6,CO_ukony!$K$4,IF(F321=3,propocet!$K$22,F321*VLOOKUP($AA$14,Uvse,2,0))))</f>
        <v>53.862500000000004</v>
      </c>
      <c r="U321" s="2">
        <f t="shared" si="42"/>
        <v>14.374999999999998</v>
      </c>
      <c r="V321" s="2">
        <f t="shared" si="43"/>
        <v>9.7125000000000004</v>
      </c>
      <c r="W321" s="2">
        <f t="shared" si="44"/>
        <v>0</v>
      </c>
      <c r="X321" s="2">
        <f t="shared" si="45"/>
        <v>0</v>
      </c>
      <c r="Y321" s="2">
        <f t="shared" si="46"/>
        <v>0</v>
      </c>
    </row>
    <row r="322" spans="2:25">
      <c r="B322" t="s">
        <v>469</v>
      </c>
      <c r="E322">
        <v>2</v>
      </c>
      <c r="F322">
        <v>12</v>
      </c>
      <c r="G322">
        <v>2</v>
      </c>
      <c r="H322">
        <v>0</v>
      </c>
      <c r="I322">
        <v>0</v>
      </c>
      <c r="J322">
        <v>1</v>
      </c>
      <c r="L322" s="52">
        <f t="shared" si="47"/>
        <v>178.5625</v>
      </c>
      <c r="M322" s="52"/>
      <c r="N322">
        <f>IF(E322=2,E322*propocet!$K$17,propocet!$K$15+propocet!$K$17)</f>
        <v>6.5000000000000009</v>
      </c>
      <c r="O322" s="2">
        <f t="shared" si="40"/>
        <v>7.6875</v>
      </c>
      <c r="P322" s="2">
        <f t="shared" si="41"/>
        <v>25.574999999999999</v>
      </c>
      <c r="Q322" s="2">
        <f>E322*VLOOKUP(popis!$B$23,Uvse,2,0)</f>
        <v>22.349999999999998</v>
      </c>
      <c r="R322" s="2">
        <f>E322*VLOOKUP(popis!$B$28,Uvse,2,0)</f>
        <v>10.875</v>
      </c>
      <c r="S322" s="2">
        <f>IF(F322=12,CO_ukony!$K$7,IF(F322=6,CO_ukony!$K$6,IF(F322=3,propocet!$K$20,F322*VLOOKUP($AA$13,Uvse,2,0))))</f>
        <v>34.125</v>
      </c>
      <c r="T322" s="2">
        <f>IF(F322=12,CO_ukony!$K$5,IF(F322=6,CO_ukony!$K$4,IF(F322=3,propocet!$K$22,F322*VLOOKUP($AA$14,Uvse,2,0))))</f>
        <v>53.862500000000004</v>
      </c>
      <c r="U322" s="2">
        <f t="shared" si="42"/>
        <v>14.374999999999998</v>
      </c>
      <c r="V322" s="2">
        <f t="shared" si="43"/>
        <v>9.7125000000000004</v>
      </c>
      <c r="W322" s="2">
        <f t="shared" si="44"/>
        <v>0</v>
      </c>
      <c r="X322" s="2">
        <f t="shared" si="45"/>
        <v>0</v>
      </c>
      <c r="Y322" s="2">
        <f t="shared" si="46"/>
        <v>0</v>
      </c>
    </row>
    <row r="323" spans="2:25">
      <c r="B323" t="s">
        <v>470</v>
      </c>
      <c r="E323">
        <v>2</v>
      </c>
      <c r="F323">
        <v>12</v>
      </c>
      <c r="G323">
        <v>2</v>
      </c>
      <c r="H323">
        <v>0</v>
      </c>
      <c r="I323">
        <v>0</v>
      </c>
      <c r="J323">
        <v>1</v>
      </c>
      <c r="L323" s="52">
        <f t="shared" si="47"/>
        <v>178.5625</v>
      </c>
      <c r="M323" s="52"/>
      <c r="N323">
        <f>IF(E323=2,E323*propocet!$K$17,propocet!$K$15+propocet!$K$17)</f>
        <v>6.5000000000000009</v>
      </c>
      <c r="O323" s="2">
        <f t="shared" si="40"/>
        <v>7.6875</v>
      </c>
      <c r="P323" s="2">
        <f t="shared" si="41"/>
        <v>25.574999999999999</v>
      </c>
      <c r="Q323" s="2">
        <f>E323*VLOOKUP(popis!$B$23,Uvse,2,0)</f>
        <v>22.349999999999998</v>
      </c>
      <c r="R323" s="2">
        <f>E323*VLOOKUP(popis!$B$28,Uvse,2,0)</f>
        <v>10.875</v>
      </c>
      <c r="S323" s="2">
        <f>IF(F323=12,CO_ukony!$K$7,IF(F323=6,CO_ukony!$K$6,IF(F323=3,propocet!$K$20,F323*VLOOKUP($AA$13,Uvse,2,0))))</f>
        <v>34.125</v>
      </c>
      <c r="T323" s="2">
        <f>IF(F323=12,CO_ukony!$K$5,IF(F323=6,CO_ukony!$K$4,IF(F323=3,propocet!$K$22,F323*VLOOKUP($AA$14,Uvse,2,0))))</f>
        <v>53.862500000000004</v>
      </c>
      <c r="U323" s="2">
        <f t="shared" si="42"/>
        <v>14.374999999999998</v>
      </c>
      <c r="V323" s="2">
        <f t="shared" si="43"/>
        <v>9.7125000000000004</v>
      </c>
      <c r="W323" s="2">
        <f t="shared" si="44"/>
        <v>0</v>
      </c>
      <c r="X323" s="2">
        <f t="shared" si="45"/>
        <v>0</v>
      </c>
      <c r="Y323" s="2">
        <f t="shared" si="46"/>
        <v>0</v>
      </c>
    </row>
    <row r="324" spans="2:25">
      <c r="B324" t="s">
        <v>471</v>
      </c>
      <c r="E324">
        <v>2</v>
      </c>
      <c r="F324">
        <v>12</v>
      </c>
      <c r="G324">
        <v>2</v>
      </c>
      <c r="H324">
        <v>0</v>
      </c>
      <c r="I324">
        <v>0</v>
      </c>
      <c r="J324">
        <v>1</v>
      </c>
      <c r="L324" s="52">
        <f t="shared" si="47"/>
        <v>178.5625</v>
      </c>
      <c r="M324" s="52"/>
      <c r="N324">
        <f>IF(E324=2,E324*propocet!$K$17,propocet!$K$15+propocet!$K$17)</f>
        <v>6.5000000000000009</v>
      </c>
      <c r="O324" s="2">
        <f t="shared" si="40"/>
        <v>7.6875</v>
      </c>
      <c r="P324" s="2">
        <f t="shared" si="41"/>
        <v>25.574999999999999</v>
      </c>
      <c r="Q324" s="2">
        <f>E324*VLOOKUP(popis!$B$23,Uvse,2,0)</f>
        <v>22.349999999999998</v>
      </c>
      <c r="R324" s="2">
        <f>E324*VLOOKUP(popis!$B$28,Uvse,2,0)</f>
        <v>10.875</v>
      </c>
      <c r="S324" s="2">
        <f>IF(F324=12,CO_ukony!$K$7,IF(F324=6,CO_ukony!$K$6,IF(F324=3,propocet!$K$20,F324*VLOOKUP($AA$13,Uvse,2,0))))</f>
        <v>34.125</v>
      </c>
      <c r="T324" s="2">
        <f>IF(F324=12,CO_ukony!$K$5,IF(F324=6,CO_ukony!$K$4,IF(F324=3,propocet!$K$22,F324*VLOOKUP($AA$14,Uvse,2,0))))</f>
        <v>53.862500000000004</v>
      </c>
      <c r="U324" s="2">
        <f t="shared" si="42"/>
        <v>14.374999999999998</v>
      </c>
      <c r="V324" s="2">
        <f t="shared" si="43"/>
        <v>9.7125000000000004</v>
      </c>
      <c r="W324" s="2">
        <f t="shared" si="44"/>
        <v>0</v>
      </c>
      <c r="X324" s="2">
        <f t="shared" si="45"/>
        <v>0</v>
      </c>
      <c r="Y324" s="2">
        <f t="shared" si="46"/>
        <v>0</v>
      </c>
    </row>
    <row r="325" spans="2:25">
      <c r="B325" t="s">
        <v>472</v>
      </c>
      <c r="E325">
        <v>2</v>
      </c>
      <c r="F325">
        <v>12</v>
      </c>
      <c r="G325">
        <v>2</v>
      </c>
      <c r="H325">
        <v>0</v>
      </c>
      <c r="I325">
        <v>0</v>
      </c>
      <c r="J325">
        <v>1</v>
      </c>
      <c r="L325" s="52">
        <f t="shared" si="47"/>
        <v>178.5625</v>
      </c>
      <c r="M325" s="52"/>
      <c r="N325">
        <f>IF(E325=2,E325*propocet!$K$17,propocet!$K$15+propocet!$K$17)</f>
        <v>6.5000000000000009</v>
      </c>
      <c r="O325" s="2">
        <f t="shared" si="40"/>
        <v>7.6875</v>
      </c>
      <c r="P325" s="2">
        <f t="shared" si="41"/>
        <v>25.574999999999999</v>
      </c>
      <c r="Q325" s="2">
        <f>E325*VLOOKUP(popis!$B$23,Uvse,2,0)</f>
        <v>22.349999999999998</v>
      </c>
      <c r="R325" s="2">
        <f>E325*VLOOKUP(popis!$B$28,Uvse,2,0)</f>
        <v>10.875</v>
      </c>
      <c r="S325" s="2">
        <f>IF(F325=12,CO_ukony!$K$7,IF(F325=6,CO_ukony!$K$6,IF(F325=3,propocet!$K$20,F325*VLOOKUP($AA$13,Uvse,2,0))))</f>
        <v>34.125</v>
      </c>
      <c r="T325" s="2">
        <f>IF(F325=12,CO_ukony!$K$5,IF(F325=6,CO_ukony!$K$4,IF(F325=3,propocet!$K$22,F325*VLOOKUP($AA$14,Uvse,2,0))))</f>
        <v>53.862500000000004</v>
      </c>
      <c r="U325" s="2">
        <f t="shared" si="42"/>
        <v>14.374999999999998</v>
      </c>
      <c r="V325" s="2">
        <f t="shared" si="43"/>
        <v>9.7125000000000004</v>
      </c>
      <c r="W325" s="2">
        <f t="shared" si="44"/>
        <v>0</v>
      </c>
      <c r="X325" s="2">
        <f t="shared" si="45"/>
        <v>0</v>
      </c>
      <c r="Y325" s="2">
        <f t="shared" si="46"/>
        <v>0</v>
      </c>
    </row>
    <row r="326" spans="2:25">
      <c r="B326" t="s">
        <v>473</v>
      </c>
      <c r="E326">
        <v>1</v>
      </c>
      <c r="F326">
        <v>4</v>
      </c>
      <c r="G326">
        <v>2</v>
      </c>
      <c r="H326">
        <v>0</v>
      </c>
      <c r="I326">
        <v>0</v>
      </c>
      <c r="J326">
        <v>1</v>
      </c>
      <c r="L326" s="52">
        <f t="shared" si="47"/>
        <v>102.39166666666668</v>
      </c>
      <c r="M326" s="52"/>
      <c r="N326">
        <f>IF(E326=2,E326*propocet!$K$17,propocet!$K$15+propocet!$K$17)</f>
        <v>13.575000000000001</v>
      </c>
      <c r="O326" s="2">
        <f t="shared" si="40"/>
        <v>7.6875</v>
      </c>
      <c r="P326" s="2">
        <f t="shared" si="41"/>
        <v>25.574999999999999</v>
      </c>
      <c r="Q326" s="2">
        <f>E326*VLOOKUP(popis!$B$23,Uvse,2,0)</f>
        <v>11.174999999999999</v>
      </c>
      <c r="R326" s="2">
        <f>E326*VLOOKUP(popis!$B$28,Uvse,2,0)</f>
        <v>5.4375</v>
      </c>
      <c r="S326" s="2">
        <f>IF(F326=12,CO_ukony!$K$7,IF(F326=6,CO_ukony!$K$6,IF(F326=3,propocet!$K$20,F326*VLOOKUP($AA$13,Uvse,2,0))))</f>
        <v>11.802777777777779</v>
      </c>
      <c r="T326" s="2">
        <f>IF(F326=12,CO_ukony!$K$5,IF(F326=6,CO_ukony!$K$4,IF(F326=3,propocet!$K$22,F326*VLOOKUP($AA$14,Uvse,2,0))))</f>
        <v>16.62638888888889</v>
      </c>
      <c r="U326" s="2">
        <f t="shared" si="42"/>
        <v>14.374999999999998</v>
      </c>
      <c r="V326" s="2">
        <f t="shared" si="43"/>
        <v>9.7125000000000004</v>
      </c>
      <c r="W326" s="2">
        <f t="shared" si="44"/>
        <v>0</v>
      </c>
      <c r="X326" s="2">
        <f t="shared" si="45"/>
        <v>0</v>
      </c>
      <c r="Y326" s="2">
        <f t="shared" si="46"/>
        <v>0</v>
      </c>
    </row>
    <row r="327" spans="2:25">
      <c r="B327" t="s">
        <v>474</v>
      </c>
      <c r="E327">
        <v>1</v>
      </c>
      <c r="F327">
        <v>2</v>
      </c>
      <c r="G327">
        <v>2</v>
      </c>
      <c r="H327">
        <v>0</v>
      </c>
      <c r="I327">
        <v>0</v>
      </c>
      <c r="J327">
        <v>1</v>
      </c>
      <c r="L327" s="52">
        <f t="shared" si="47"/>
        <v>88.177083333333343</v>
      </c>
      <c r="M327" s="52"/>
      <c r="N327">
        <f>IF(E327=2,E327*propocet!$K$17,propocet!$K$15+propocet!$K$17)</f>
        <v>13.575000000000001</v>
      </c>
      <c r="O327" s="2">
        <f t="shared" si="40"/>
        <v>7.6875</v>
      </c>
      <c r="P327" s="2">
        <f t="shared" si="41"/>
        <v>25.574999999999999</v>
      </c>
      <c r="Q327" s="2">
        <f>E327*VLOOKUP(popis!$B$23,Uvse,2,0)</f>
        <v>11.174999999999999</v>
      </c>
      <c r="R327" s="2">
        <f>E327*VLOOKUP(popis!$B$28,Uvse,2,0)</f>
        <v>5.4375</v>
      </c>
      <c r="S327" s="2">
        <f>IF(F327=12,CO_ukony!$K$7,IF(F327=6,CO_ukony!$K$6,IF(F327=3,propocet!$K$20,F327*VLOOKUP($AA$13,Uvse,2,0))))</f>
        <v>5.9013888888888895</v>
      </c>
      <c r="T327" s="2">
        <f>IF(F327=12,CO_ukony!$K$5,IF(F327=6,CO_ukony!$K$4,IF(F327=3,propocet!$K$22,F327*VLOOKUP($AA$14,Uvse,2,0))))</f>
        <v>8.313194444444445</v>
      </c>
      <c r="U327" s="2">
        <f t="shared" si="42"/>
        <v>14.374999999999998</v>
      </c>
      <c r="V327" s="2">
        <f t="shared" si="43"/>
        <v>9.7125000000000004</v>
      </c>
      <c r="W327" s="2">
        <f t="shared" si="44"/>
        <v>0</v>
      </c>
      <c r="X327" s="2">
        <f t="shared" si="45"/>
        <v>0</v>
      </c>
      <c r="Y327" s="2">
        <f t="shared" si="46"/>
        <v>0</v>
      </c>
    </row>
    <row r="328" spans="2:25">
      <c r="B328" t="s">
        <v>475</v>
      </c>
      <c r="E328">
        <v>2</v>
      </c>
      <c r="F328">
        <v>2</v>
      </c>
      <c r="G328">
        <v>2</v>
      </c>
      <c r="H328">
        <v>0</v>
      </c>
      <c r="I328">
        <v>0</v>
      </c>
      <c r="J328">
        <v>1</v>
      </c>
      <c r="L328" s="52">
        <f t="shared" si="47"/>
        <v>104.78958333333334</v>
      </c>
      <c r="M328" s="52"/>
      <c r="N328">
        <f>IF(E328=2,E328*propocet!$K$17,propocet!$K$15+propocet!$K$17)</f>
        <v>6.5000000000000009</v>
      </c>
      <c r="O328" s="2">
        <f t="shared" si="40"/>
        <v>7.6875</v>
      </c>
      <c r="P328" s="2">
        <f t="shared" si="41"/>
        <v>25.574999999999999</v>
      </c>
      <c r="Q328" s="2">
        <f>E328*VLOOKUP(popis!$B$23,Uvse,2,0)</f>
        <v>22.349999999999998</v>
      </c>
      <c r="R328" s="2">
        <f>E328*VLOOKUP(popis!$B$28,Uvse,2,0)</f>
        <v>10.875</v>
      </c>
      <c r="S328" s="2">
        <f>IF(F328=12,CO_ukony!$K$7,IF(F328=6,CO_ukony!$K$6,IF(F328=3,propocet!$K$20,F328*VLOOKUP($AA$13,Uvse,2,0))))</f>
        <v>5.9013888888888895</v>
      </c>
      <c r="T328" s="2">
        <f>IF(F328=12,CO_ukony!$K$5,IF(F328=6,CO_ukony!$K$4,IF(F328=3,propocet!$K$22,F328*VLOOKUP($AA$14,Uvse,2,0))))</f>
        <v>8.313194444444445</v>
      </c>
      <c r="U328" s="2">
        <f t="shared" si="42"/>
        <v>14.374999999999998</v>
      </c>
      <c r="V328" s="2">
        <f t="shared" si="43"/>
        <v>9.7125000000000004</v>
      </c>
      <c r="W328" s="2">
        <f t="shared" si="44"/>
        <v>0</v>
      </c>
      <c r="X328" s="2">
        <f t="shared" si="45"/>
        <v>0</v>
      </c>
      <c r="Y328" s="2">
        <f t="shared" si="46"/>
        <v>0</v>
      </c>
    </row>
    <row r="329" spans="2:25">
      <c r="B329" t="s">
        <v>476</v>
      </c>
      <c r="E329">
        <v>2</v>
      </c>
      <c r="F329">
        <v>12</v>
      </c>
      <c r="G329">
        <v>2</v>
      </c>
      <c r="H329">
        <v>0</v>
      </c>
      <c r="I329">
        <v>0</v>
      </c>
      <c r="J329">
        <v>1</v>
      </c>
      <c r="L329" s="52">
        <f t="shared" si="47"/>
        <v>178.5625</v>
      </c>
      <c r="M329" s="52"/>
      <c r="N329">
        <f>IF(E329=2,E329*propocet!$K$17,propocet!$K$15+propocet!$K$17)</f>
        <v>6.5000000000000009</v>
      </c>
      <c r="O329" s="2">
        <f t="shared" si="40"/>
        <v>7.6875</v>
      </c>
      <c r="P329" s="2">
        <f t="shared" si="41"/>
        <v>25.574999999999999</v>
      </c>
      <c r="Q329" s="2">
        <f>E329*VLOOKUP(popis!$B$23,Uvse,2,0)</f>
        <v>22.349999999999998</v>
      </c>
      <c r="R329" s="2">
        <f>E329*VLOOKUP(popis!$B$28,Uvse,2,0)</f>
        <v>10.875</v>
      </c>
      <c r="S329" s="2">
        <f>IF(F329=12,CO_ukony!$K$7,IF(F329=6,CO_ukony!$K$6,IF(F329=3,propocet!$K$20,F329*VLOOKUP($AA$13,Uvse,2,0))))</f>
        <v>34.125</v>
      </c>
      <c r="T329" s="2">
        <f>IF(F329=12,CO_ukony!$K$5,IF(F329=6,CO_ukony!$K$4,IF(F329=3,propocet!$K$22,F329*VLOOKUP($AA$14,Uvse,2,0))))</f>
        <v>53.862500000000004</v>
      </c>
      <c r="U329" s="2">
        <f t="shared" si="42"/>
        <v>14.374999999999998</v>
      </c>
      <c r="V329" s="2">
        <f t="shared" si="43"/>
        <v>9.7125000000000004</v>
      </c>
      <c r="W329" s="2">
        <f t="shared" si="44"/>
        <v>0</v>
      </c>
      <c r="X329" s="2">
        <f t="shared" si="45"/>
        <v>0</v>
      </c>
      <c r="Y329" s="2">
        <f t="shared" si="46"/>
        <v>0</v>
      </c>
    </row>
    <row r="330" spans="2:25">
      <c r="B330" t="s">
        <v>477</v>
      </c>
      <c r="E330">
        <v>2</v>
      </c>
      <c r="F330">
        <v>6</v>
      </c>
      <c r="G330">
        <v>2</v>
      </c>
      <c r="H330">
        <v>0</v>
      </c>
      <c r="I330">
        <v>0</v>
      </c>
      <c r="J330">
        <v>1</v>
      </c>
      <c r="L330" s="52">
        <f t="shared" si="47"/>
        <v>129.36249999999998</v>
      </c>
      <c r="M330" s="52"/>
      <c r="N330">
        <f>IF(E330=2,E330*propocet!$K$17,propocet!$K$15+propocet!$K$17)</f>
        <v>6.5000000000000009</v>
      </c>
      <c r="O330" s="2">
        <f t="shared" si="40"/>
        <v>7.6875</v>
      </c>
      <c r="P330" s="2">
        <f t="shared" si="41"/>
        <v>25.574999999999999</v>
      </c>
      <c r="Q330" s="2">
        <f>E330*VLOOKUP(popis!$B$23,Uvse,2,0)</f>
        <v>22.349999999999998</v>
      </c>
      <c r="R330" s="2">
        <f>E330*VLOOKUP(popis!$B$28,Uvse,2,0)</f>
        <v>10.875</v>
      </c>
      <c r="S330" s="2">
        <f>IF(F330=12,CO_ukony!$K$7,IF(F330=6,CO_ukony!$K$6,IF(F330=3,propocet!$K$20,F330*VLOOKUP($AA$13,Uvse,2,0))))</f>
        <v>14.725</v>
      </c>
      <c r="T330" s="2">
        <f>IF(F330=12,CO_ukony!$K$5,IF(F330=6,CO_ukony!$K$4,IF(F330=3,propocet!$K$22,F330*VLOOKUP($AA$14,Uvse,2,0))))</f>
        <v>24.0625</v>
      </c>
      <c r="U330" s="2">
        <f t="shared" si="42"/>
        <v>14.374999999999998</v>
      </c>
      <c r="V330" s="2">
        <f t="shared" si="43"/>
        <v>9.7125000000000004</v>
      </c>
      <c r="W330" s="2">
        <f t="shared" si="44"/>
        <v>0</v>
      </c>
      <c r="X330" s="2">
        <f t="shared" si="45"/>
        <v>0</v>
      </c>
      <c r="Y330" s="2">
        <f t="shared" si="46"/>
        <v>0</v>
      </c>
    </row>
    <row r="331" spans="2:25">
      <c r="B331" t="s">
        <v>478</v>
      </c>
      <c r="E331">
        <v>2</v>
      </c>
      <c r="F331">
        <v>12</v>
      </c>
      <c r="G331">
        <v>2</v>
      </c>
      <c r="H331">
        <v>0</v>
      </c>
      <c r="I331">
        <v>0</v>
      </c>
      <c r="J331">
        <v>1</v>
      </c>
      <c r="L331" s="52">
        <f t="shared" si="47"/>
        <v>178.5625</v>
      </c>
      <c r="M331" s="52"/>
      <c r="N331">
        <f>IF(E331=2,E331*propocet!$K$17,propocet!$K$15+propocet!$K$17)</f>
        <v>6.5000000000000009</v>
      </c>
      <c r="O331" s="2">
        <f t="shared" si="40"/>
        <v>7.6875</v>
      </c>
      <c r="P331" s="2">
        <f t="shared" si="41"/>
        <v>25.574999999999999</v>
      </c>
      <c r="Q331" s="2">
        <f>E331*VLOOKUP(popis!$B$23,Uvse,2,0)</f>
        <v>22.349999999999998</v>
      </c>
      <c r="R331" s="2">
        <f>E331*VLOOKUP(popis!$B$28,Uvse,2,0)</f>
        <v>10.875</v>
      </c>
      <c r="S331" s="2">
        <f>IF(F331=12,CO_ukony!$K$7,IF(F331=6,CO_ukony!$K$6,IF(F331=3,propocet!$K$20,F331*VLOOKUP($AA$13,Uvse,2,0))))</f>
        <v>34.125</v>
      </c>
      <c r="T331" s="2">
        <f>IF(F331=12,CO_ukony!$K$5,IF(F331=6,CO_ukony!$K$4,IF(F331=3,propocet!$K$22,F331*VLOOKUP($AA$14,Uvse,2,0))))</f>
        <v>53.862500000000004</v>
      </c>
      <c r="U331" s="2">
        <f t="shared" si="42"/>
        <v>14.374999999999998</v>
      </c>
      <c r="V331" s="2">
        <f t="shared" si="43"/>
        <v>9.7125000000000004</v>
      </c>
      <c r="W331" s="2">
        <f t="shared" si="44"/>
        <v>0</v>
      </c>
      <c r="X331" s="2">
        <f t="shared" si="45"/>
        <v>0</v>
      </c>
      <c r="Y331" s="2">
        <f t="shared" si="46"/>
        <v>0</v>
      </c>
    </row>
    <row r="332" spans="2:25">
      <c r="B332" t="s">
        <v>479</v>
      </c>
      <c r="E332">
        <v>2</v>
      </c>
      <c r="F332">
        <v>2</v>
      </c>
      <c r="G332">
        <v>2</v>
      </c>
      <c r="H332">
        <v>0</v>
      </c>
      <c r="I332">
        <v>0</v>
      </c>
      <c r="J332">
        <v>1</v>
      </c>
      <c r="L332" s="52">
        <f t="shared" si="47"/>
        <v>104.78958333333334</v>
      </c>
      <c r="M332" s="52"/>
      <c r="N332">
        <f>IF(E332=2,E332*propocet!$K$17,propocet!$K$15+propocet!$K$17)</f>
        <v>6.5000000000000009</v>
      </c>
      <c r="O332" s="2">
        <f t="shared" si="40"/>
        <v>7.6875</v>
      </c>
      <c r="P332" s="2">
        <f t="shared" si="41"/>
        <v>25.574999999999999</v>
      </c>
      <c r="Q332" s="2">
        <f>E332*VLOOKUP(popis!$B$23,Uvse,2,0)</f>
        <v>22.349999999999998</v>
      </c>
      <c r="R332" s="2">
        <f>E332*VLOOKUP(popis!$B$28,Uvse,2,0)</f>
        <v>10.875</v>
      </c>
      <c r="S332" s="2">
        <f>IF(F332=12,CO_ukony!$K$7,IF(F332=6,CO_ukony!$K$6,IF(F332=3,propocet!$K$20,F332*VLOOKUP($AA$13,Uvse,2,0))))</f>
        <v>5.9013888888888895</v>
      </c>
      <c r="T332" s="2">
        <f>IF(F332=12,CO_ukony!$K$5,IF(F332=6,CO_ukony!$K$4,IF(F332=3,propocet!$K$22,F332*VLOOKUP($AA$14,Uvse,2,0))))</f>
        <v>8.313194444444445</v>
      </c>
      <c r="U332" s="2">
        <f t="shared" si="42"/>
        <v>14.374999999999998</v>
      </c>
      <c r="V332" s="2">
        <f t="shared" si="43"/>
        <v>9.7125000000000004</v>
      </c>
      <c r="W332" s="2">
        <f t="shared" si="44"/>
        <v>0</v>
      </c>
      <c r="X332" s="2">
        <f t="shared" si="45"/>
        <v>0</v>
      </c>
      <c r="Y332" s="2">
        <f t="shared" si="46"/>
        <v>0</v>
      </c>
    </row>
    <row r="333" spans="2:25">
      <c r="B333" t="s">
        <v>480</v>
      </c>
      <c r="E333">
        <v>2</v>
      </c>
      <c r="F333">
        <v>6</v>
      </c>
      <c r="G333">
        <v>2</v>
      </c>
      <c r="H333">
        <v>0</v>
      </c>
      <c r="I333">
        <v>0</v>
      </c>
      <c r="J333">
        <v>1</v>
      </c>
      <c r="L333" s="52">
        <f t="shared" si="47"/>
        <v>129.36249999999998</v>
      </c>
      <c r="M333" s="52"/>
      <c r="N333">
        <f>IF(E333=2,E333*propocet!$K$17,propocet!$K$15+propocet!$K$17)</f>
        <v>6.5000000000000009</v>
      </c>
      <c r="O333" s="2">
        <f t="shared" si="40"/>
        <v>7.6875</v>
      </c>
      <c r="P333" s="2">
        <f t="shared" si="41"/>
        <v>25.574999999999999</v>
      </c>
      <c r="Q333" s="2">
        <f>E333*VLOOKUP(popis!$B$23,Uvse,2,0)</f>
        <v>22.349999999999998</v>
      </c>
      <c r="R333" s="2">
        <f>E333*VLOOKUP(popis!$B$28,Uvse,2,0)</f>
        <v>10.875</v>
      </c>
      <c r="S333" s="2">
        <f>IF(F333=12,CO_ukony!$K$7,IF(F333=6,CO_ukony!$K$6,IF(F333=3,propocet!$K$20,F333*VLOOKUP($AA$13,Uvse,2,0))))</f>
        <v>14.725</v>
      </c>
      <c r="T333" s="2">
        <f>IF(F333=12,CO_ukony!$K$5,IF(F333=6,CO_ukony!$K$4,IF(F333=3,propocet!$K$22,F333*VLOOKUP($AA$14,Uvse,2,0))))</f>
        <v>24.0625</v>
      </c>
      <c r="U333" s="2">
        <f t="shared" si="42"/>
        <v>14.374999999999998</v>
      </c>
      <c r="V333" s="2">
        <f t="shared" si="43"/>
        <v>9.7125000000000004</v>
      </c>
      <c r="W333" s="2">
        <f t="shared" si="44"/>
        <v>0</v>
      </c>
      <c r="X333" s="2">
        <f t="shared" si="45"/>
        <v>0</v>
      </c>
      <c r="Y333" s="2">
        <f t="shared" si="46"/>
        <v>0</v>
      </c>
    </row>
    <row r="334" spans="2:25">
      <c r="B334" t="s">
        <v>481</v>
      </c>
      <c r="E334">
        <v>2</v>
      </c>
      <c r="F334">
        <v>12</v>
      </c>
      <c r="G334">
        <v>2</v>
      </c>
      <c r="H334">
        <v>0</v>
      </c>
      <c r="I334">
        <v>0</v>
      </c>
      <c r="J334">
        <v>1</v>
      </c>
      <c r="L334" s="52">
        <f t="shared" si="47"/>
        <v>178.5625</v>
      </c>
      <c r="M334" s="52"/>
      <c r="N334">
        <f>IF(E334=2,E334*propocet!$K$17,propocet!$K$15+propocet!$K$17)</f>
        <v>6.5000000000000009</v>
      </c>
      <c r="O334" s="2">
        <f t="shared" si="40"/>
        <v>7.6875</v>
      </c>
      <c r="P334" s="2">
        <f t="shared" si="41"/>
        <v>25.574999999999999</v>
      </c>
      <c r="Q334" s="2">
        <f>E334*VLOOKUP(popis!$B$23,Uvse,2,0)</f>
        <v>22.349999999999998</v>
      </c>
      <c r="R334" s="2">
        <f>E334*VLOOKUP(popis!$B$28,Uvse,2,0)</f>
        <v>10.875</v>
      </c>
      <c r="S334" s="2">
        <f>IF(F334=12,CO_ukony!$K$7,IF(F334=6,CO_ukony!$K$6,IF(F334=3,propocet!$K$20,F334*VLOOKUP($AA$13,Uvse,2,0))))</f>
        <v>34.125</v>
      </c>
      <c r="T334" s="2">
        <f>IF(F334=12,CO_ukony!$K$5,IF(F334=6,CO_ukony!$K$4,IF(F334=3,propocet!$K$22,F334*VLOOKUP($AA$14,Uvse,2,0))))</f>
        <v>53.862500000000004</v>
      </c>
      <c r="U334" s="2">
        <f t="shared" si="42"/>
        <v>14.374999999999998</v>
      </c>
      <c r="V334" s="2">
        <f t="shared" si="43"/>
        <v>9.7125000000000004</v>
      </c>
      <c r="W334" s="2">
        <f t="shared" si="44"/>
        <v>0</v>
      </c>
      <c r="X334" s="2">
        <f t="shared" si="45"/>
        <v>0</v>
      </c>
      <c r="Y334" s="2">
        <f t="shared" si="46"/>
        <v>0</v>
      </c>
    </row>
    <row r="335" spans="2:25">
      <c r="B335" t="s">
        <v>482</v>
      </c>
      <c r="E335">
        <v>2</v>
      </c>
      <c r="F335">
        <v>12</v>
      </c>
      <c r="G335">
        <v>2</v>
      </c>
      <c r="H335">
        <v>0</v>
      </c>
      <c r="I335">
        <v>0</v>
      </c>
      <c r="J335">
        <v>1</v>
      </c>
      <c r="L335" s="52">
        <f t="shared" si="47"/>
        <v>178.5625</v>
      </c>
      <c r="M335" s="52"/>
      <c r="N335">
        <f>IF(E335=2,E335*propocet!$K$17,propocet!$K$15+propocet!$K$17)</f>
        <v>6.5000000000000009</v>
      </c>
      <c r="O335" s="2">
        <f t="shared" si="40"/>
        <v>7.6875</v>
      </c>
      <c r="P335" s="2">
        <f t="shared" si="41"/>
        <v>25.574999999999999</v>
      </c>
      <c r="Q335" s="2">
        <f>E335*VLOOKUP(popis!$B$23,Uvse,2,0)</f>
        <v>22.349999999999998</v>
      </c>
      <c r="R335" s="2">
        <f>E335*VLOOKUP(popis!$B$28,Uvse,2,0)</f>
        <v>10.875</v>
      </c>
      <c r="S335" s="2">
        <f>IF(F335=12,CO_ukony!$K$7,IF(F335=6,CO_ukony!$K$6,IF(F335=3,propocet!$K$20,F335*VLOOKUP($AA$13,Uvse,2,0))))</f>
        <v>34.125</v>
      </c>
      <c r="T335" s="2">
        <f>IF(F335=12,CO_ukony!$K$5,IF(F335=6,CO_ukony!$K$4,IF(F335=3,propocet!$K$22,F335*VLOOKUP($AA$14,Uvse,2,0))))</f>
        <v>53.862500000000004</v>
      </c>
      <c r="U335" s="2">
        <f t="shared" si="42"/>
        <v>14.374999999999998</v>
      </c>
      <c r="V335" s="2">
        <f t="shared" si="43"/>
        <v>9.7125000000000004</v>
      </c>
      <c r="W335" s="2">
        <f t="shared" si="44"/>
        <v>0</v>
      </c>
      <c r="X335" s="2">
        <f t="shared" si="45"/>
        <v>0</v>
      </c>
      <c r="Y335" s="2">
        <f t="shared" si="46"/>
        <v>0</v>
      </c>
    </row>
    <row r="336" spans="2:25">
      <c r="B336" t="s">
        <v>483</v>
      </c>
      <c r="E336">
        <v>2</v>
      </c>
      <c r="F336">
        <v>12</v>
      </c>
      <c r="G336">
        <v>2</v>
      </c>
      <c r="H336">
        <v>0</v>
      </c>
      <c r="I336">
        <v>0</v>
      </c>
      <c r="J336">
        <v>1</v>
      </c>
      <c r="L336" s="52">
        <f t="shared" si="47"/>
        <v>178.5625</v>
      </c>
      <c r="M336" s="52"/>
      <c r="N336">
        <f>IF(E336=2,E336*propocet!$K$17,propocet!$K$15+propocet!$K$17)</f>
        <v>6.5000000000000009</v>
      </c>
      <c r="O336" s="2">
        <f t="shared" si="40"/>
        <v>7.6875</v>
      </c>
      <c r="P336" s="2">
        <f t="shared" si="41"/>
        <v>25.574999999999999</v>
      </c>
      <c r="Q336" s="2">
        <f>E336*VLOOKUP(popis!$B$23,Uvse,2,0)</f>
        <v>22.349999999999998</v>
      </c>
      <c r="R336" s="2">
        <f>E336*VLOOKUP(popis!$B$28,Uvse,2,0)</f>
        <v>10.875</v>
      </c>
      <c r="S336" s="2">
        <f>IF(F336=12,CO_ukony!$K$7,IF(F336=6,CO_ukony!$K$6,IF(F336=3,propocet!$K$20,F336*VLOOKUP($AA$13,Uvse,2,0))))</f>
        <v>34.125</v>
      </c>
      <c r="T336" s="2">
        <f>IF(F336=12,CO_ukony!$K$5,IF(F336=6,CO_ukony!$K$4,IF(F336=3,propocet!$K$22,F336*VLOOKUP($AA$14,Uvse,2,0))))</f>
        <v>53.862500000000004</v>
      </c>
      <c r="U336" s="2">
        <f t="shared" si="42"/>
        <v>14.374999999999998</v>
      </c>
      <c r="V336" s="2">
        <f t="shared" si="43"/>
        <v>9.7125000000000004</v>
      </c>
      <c r="W336" s="2">
        <f t="shared" si="44"/>
        <v>0</v>
      </c>
      <c r="X336" s="2">
        <f t="shared" si="45"/>
        <v>0</v>
      </c>
      <c r="Y336" s="2">
        <f t="shared" si="46"/>
        <v>0</v>
      </c>
    </row>
    <row r="337" spans="2:25">
      <c r="B337" t="s">
        <v>484</v>
      </c>
      <c r="E337">
        <v>2</v>
      </c>
      <c r="F337">
        <v>6</v>
      </c>
      <c r="G337">
        <v>2</v>
      </c>
      <c r="H337">
        <v>0</v>
      </c>
      <c r="I337">
        <v>0</v>
      </c>
      <c r="J337">
        <v>1</v>
      </c>
      <c r="L337" s="52">
        <f t="shared" si="47"/>
        <v>129.36249999999998</v>
      </c>
      <c r="M337" s="52"/>
      <c r="N337">
        <f>IF(E337=2,E337*propocet!$K$17,propocet!$K$15+propocet!$K$17)</f>
        <v>6.5000000000000009</v>
      </c>
      <c r="O337" s="2">
        <f t="shared" si="40"/>
        <v>7.6875</v>
      </c>
      <c r="P337" s="2">
        <f t="shared" si="41"/>
        <v>25.574999999999999</v>
      </c>
      <c r="Q337" s="2">
        <f>E337*VLOOKUP(popis!$B$23,Uvse,2,0)</f>
        <v>22.349999999999998</v>
      </c>
      <c r="R337" s="2">
        <f>E337*VLOOKUP(popis!$B$28,Uvse,2,0)</f>
        <v>10.875</v>
      </c>
      <c r="S337" s="2">
        <f>IF(F337=12,CO_ukony!$K$7,IF(F337=6,CO_ukony!$K$6,IF(F337=3,propocet!$K$20,F337*VLOOKUP($AA$13,Uvse,2,0))))</f>
        <v>14.725</v>
      </c>
      <c r="T337" s="2">
        <f>IF(F337=12,CO_ukony!$K$5,IF(F337=6,CO_ukony!$K$4,IF(F337=3,propocet!$K$22,F337*VLOOKUP($AA$14,Uvse,2,0))))</f>
        <v>24.0625</v>
      </c>
      <c r="U337" s="2">
        <f t="shared" si="42"/>
        <v>14.374999999999998</v>
      </c>
      <c r="V337" s="2">
        <f t="shared" si="43"/>
        <v>9.7125000000000004</v>
      </c>
      <c r="W337" s="2">
        <f t="shared" si="44"/>
        <v>0</v>
      </c>
      <c r="X337" s="2">
        <f t="shared" si="45"/>
        <v>0</v>
      </c>
      <c r="Y337" s="2">
        <f t="shared" si="46"/>
        <v>0</v>
      </c>
    </row>
    <row r="338" spans="2:25">
      <c r="B338" t="s">
        <v>485</v>
      </c>
      <c r="E338">
        <v>2</v>
      </c>
      <c r="F338">
        <v>6</v>
      </c>
      <c r="G338">
        <v>2</v>
      </c>
      <c r="H338">
        <v>0</v>
      </c>
      <c r="I338">
        <v>0</v>
      </c>
      <c r="J338">
        <v>1</v>
      </c>
      <c r="L338" s="52">
        <f t="shared" si="47"/>
        <v>129.36249999999998</v>
      </c>
      <c r="M338" s="52"/>
      <c r="N338">
        <f>IF(E338=2,E338*propocet!$K$17,propocet!$K$15+propocet!$K$17)</f>
        <v>6.5000000000000009</v>
      </c>
      <c r="O338" s="2">
        <f t="shared" si="40"/>
        <v>7.6875</v>
      </c>
      <c r="P338" s="2">
        <f t="shared" si="41"/>
        <v>25.574999999999999</v>
      </c>
      <c r="Q338" s="2">
        <f>E338*VLOOKUP(popis!$B$23,Uvse,2,0)</f>
        <v>22.349999999999998</v>
      </c>
      <c r="R338" s="2">
        <f>E338*VLOOKUP(popis!$B$28,Uvse,2,0)</f>
        <v>10.875</v>
      </c>
      <c r="S338" s="2">
        <f>IF(F338=12,CO_ukony!$K$7,IF(F338=6,CO_ukony!$K$6,IF(F338=3,propocet!$K$20,F338*VLOOKUP($AA$13,Uvse,2,0))))</f>
        <v>14.725</v>
      </c>
      <c r="T338" s="2">
        <f>IF(F338=12,CO_ukony!$K$5,IF(F338=6,CO_ukony!$K$4,IF(F338=3,propocet!$K$22,F338*VLOOKUP($AA$14,Uvse,2,0))))</f>
        <v>24.0625</v>
      </c>
      <c r="U338" s="2">
        <f t="shared" si="42"/>
        <v>14.374999999999998</v>
      </c>
      <c r="V338" s="2">
        <f t="shared" si="43"/>
        <v>9.7125000000000004</v>
      </c>
      <c r="W338" s="2">
        <f t="shared" si="44"/>
        <v>0</v>
      </c>
      <c r="X338" s="2">
        <f t="shared" si="45"/>
        <v>0</v>
      </c>
      <c r="Y338" s="2">
        <f t="shared" si="46"/>
        <v>0</v>
      </c>
    </row>
    <row r="339" spans="2:25">
      <c r="B339" t="s">
        <v>486</v>
      </c>
      <c r="E339">
        <v>2</v>
      </c>
      <c r="F339">
        <v>4</v>
      </c>
      <c r="G339">
        <v>2</v>
      </c>
      <c r="H339">
        <v>0</v>
      </c>
      <c r="I339">
        <v>0</v>
      </c>
      <c r="J339">
        <v>1</v>
      </c>
      <c r="L339" s="52">
        <f t="shared" si="47"/>
        <v>119.00416666666666</v>
      </c>
      <c r="M339" s="52"/>
      <c r="N339">
        <f>IF(E339=2,E339*propocet!$K$17,propocet!$K$15+propocet!$K$17)</f>
        <v>6.5000000000000009</v>
      </c>
      <c r="O339" s="2">
        <f t="shared" si="40"/>
        <v>7.6875</v>
      </c>
      <c r="P339" s="2">
        <f t="shared" si="41"/>
        <v>25.574999999999999</v>
      </c>
      <c r="Q339" s="2">
        <f>E339*VLOOKUP(popis!$B$23,Uvse,2,0)</f>
        <v>22.349999999999998</v>
      </c>
      <c r="R339" s="2">
        <f>E339*VLOOKUP(popis!$B$28,Uvse,2,0)</f>
        <v>10.875</v>
      </c>
      <c r="S339" s="2">
        <f>IF(F339=12,CO_ukony!$K$7,IF(F339=6,CO_ukony!$K$6,IF(F339=3,propocet!$K$20,F339*VLOOKUP($AA$13,Uvse,2,0))))</f>
        <v>11.802777777777779</v>
      </c>
      <c r="T339" s="2">
        <f>IF(F339=12,CO_ukony!$K$5,IF(F339=6,CO_ukony!$K$4,IF(F339=3,propocet!$K$22,F339*VLOOKUP($AA$14,Uvse,2,0))))</f>
        <v>16.62638888888889</v>
      </c>
      <c r="U339" s="2">
        <f t="shared" si="42"/>
        <v>14.374999999999998</v>
      </c>
      <c r="V339" s="2">
        <f t="shared" si="43"/>
        <v>9.7125000000000004</v>
      </c>
      <c r="W339" s="2">
        <f t="shared" si="44"/>
        <v>0</v>
      </c>
      <c r="X339" s="2">
        <f t="shared" si="45"/>
        <v>0</v>
      </c>
      <c r="Y339" s="2">
        <f t="shared" si="46"/>
        <v>0</v>
      </c>
    </row>
    <row r="340" spans="2:25">
      <c r="B340" t="s">
        <v>487</v>
      </c>
      <c r="E340">
        <v>1</v>
      </c>
      <c r="F340">
        <v>2</v>
      </c>
      <c r="G340">
        <v>2</v>
      </c>
      <c r="H340">
        <v>0</v>
      </c>
      <c r="I340">
        <v>0</v>
      </c>
      <c r="J340">
        <v>1</v>
      </c>
      <c r="L340" s="52">
        <f t="shared" si="47"/>
        <v>88.177083333333343</v>
      </c>
      <c r="M340" s="52"/>
      <c r="N340">
        <f>IF(E340=2,E340*propocet!$K$17,propocet!$K$15+propocet!$K$17)</f>
        <v>13.575000000000001</v>
      </c>
      <c r="O340" s="2">
        <f t="shared" si="40"/>
        <v>7.6875</v>
      </c>
      <c r="P340" s="2">
        <f t="shared" si="41"/>
        <v>25.574999999999999</v>
      </c>
      <c r="Q340" s="2">
        <f>E340*VLOOKUP(popis!$B$23,Uvse,2,0)</f>
        <v>11.174999999999999</v>
      </c>
      <c r="R340" s="2">
        <f>E340*VLOOKUP(popis!$B$28,Uvse,2,0)</f>
        <v>5.4375</v>
      </c>
      <c r="S340" s="2">
        <f>IF(F340=12,CO_ukony!$K$7,IF(F340=6,CO_ukony!$K$6,IF(F340=3,propocet!$K$20,F340*VLOOKUP($AA$13,Uvse,2,0))))</f>
        <v>5.9013888888888895</v>
      </c>
      <c r="T340" s="2">
        <f>IF(F340=12,CO_ukony!$K$5,IF(F340=6,CO_ukony!$K$4,IF(F340=3,propocet!$K$22,F340*VLOOKUP($AA$14,Uvse,2,0))))</f>
        <v>8.313194444444445</v>
      </c>
      <c r="U340" s="2">
        <f t="shared" si="42"/>
        <v>14.374999999999998</v>
      </c>
      <c r="V340" s="2">
        <f t="shared" si="43"/>
        <v>9.7125000000000004</v>
      </c>
      <c r="W340" s="2">
        <f t="shared" si="44"/>
        <v>0</v>
      </c>
      <c r="X340" s="2">
        <f t="shared" si="45"/>
        <v>0</v>
      </c>
      <c r="Y340" s="2">
        <f t="shared" si="46"/>
        <v>0</v>
      </c>
    </row>
    <row r="341" spans="2:25">
      <c r="B341" t="s">
        <v>488</v>
      </c>
      <c r="E341">
        <v>2</v>
      </c>
      <c r="F341">
        <v>12</v>
      </c>
      <c r="G341">
        <v>2</v>
      </c>
      <c r="H341">
        <v>0</v>
      </c>
      <c r="I341">
        <v>0</v>
      </c>
      <c r="J341">
        <v>1</v>
      </c>
      <c r="L341" s="52">
        <f t="shared" si="47"/>
        <v>178.5625</v>
      </c>
      <c r="M341" s="52"/>
      <c r="N341">
        <f>IF(E341=2,E341*propocet!$K$17,propocet!$K$15+propocet!$K$17)</f>
        <v>6.5000000000000009</v>
      </c>
      <c r="O341" s="2">
        <f t="shared" si="40"/>
        <v>7.6875</v>
      </c>
      <c r="P341" s="2">
        <f t="shared" si="41"/>
        <v>25.574999999999999</v>
      </c>
      <c r="Q341" s="2">
        <f>E341*VLOOKUP(popis!$B$23,Uvse,2,0)</f>
        <v>22.349999999999998</v>
      </c>
      <c r="R341" s="2">
        <f>E341*VLOOKUP(popis!$B$28,Uvse,2,0)</f>
        <v>10.875</v>
      </c>
      <c r="S341" s="2">
        <f>IF(F341=12,CO_ukony!$K$7,IF(F341=6,CO_ukony!$K$6,IF(F341=3,propocet!$K$20,F341*VLOOKUP($AA$13,Uvse,2,0))))</f>
        <v>34.125</v>
      </c>
      <c r="T341" s="2">
        <f>IF(F341=12,CO_ukony!$K$5,IF(F341=6,CO_ukony!$K$4,IF(F341=3,propocet!$K$22,F341*VLOOKUP($AA$14,Uvse,2,0))))</f>
        <v>53.862500000000004</v>
      </c>
      <c r="U341" s="2">
        <f t="shared" si="42"/>
        <v>14.374999999999998</v>
      </c>
      <c r="V341" s="2">
        <f t="shared" si="43"/>
        <v>9.7125000000000004</v>
      </c>
      <c r="W341" s="2">
        <f t="shared" si="44"/>
        <v>0</v>
      </c>
      <c r="X341" s="2">
        <f t="shared" si="45"/>
        <v>0</v>
      </c>
      <c r="Y341" s="2">
        <f t="shared" si="46"/>
        <v>0</v>
      </c>
    </row>
    <row r="342" spans="2:25">
      <c r="B342" t="s">
        <v>489</v>
      </c>
      <c r="E342">
        <v>1</v>
      </c>
      <c r="F342">
        <v>3</v>
      </c>
      <c r="G342">
        <v>2</v>
      </c>
      <c r="H342">
        <v>0</v>
      </c>
      <c r="I342">
        <v>0</v>
      </c>
      <c r="J342">
        <v>1</v>
      </c>
      <c r="L342" s="52">
        <f t="shared" si="47"/>
        <v>96.537500000000009</v>
      </c>
      <c r="M342" s="52"/>
      <c r="N342">
        <f>IF(E342=2,E342*propocet!$K$17,propocet!$K$15+propocet!$K$17)</f>
        <v>13.575000000000001</v>
      </c>
      <c r="O342" s="2">
        <f t="shared" si="40"/>
        <v>7.6875</v>
      </c>
      <c r="P342" s="2">
        <f t="shared" si="41"/>
        <v>25.574999999999999</v>
      </c>
      <c r="Q342" s="2">
        <f>E342*VLOOKUP(popis!$B$23,Uvse,2,0)</f>
        <v>11.174999999999999</v>
      </c>
      <c r="R342" s="2">
        <f>E342*VLOOKUP(popis!$B$28,Uvse,2,0)</f>
        <v>5.4375</v>
      </c>
      <c r="S342" s="2">
        <f>IF(F342=12,CO_ukony!$K$7,IF(F342=6,CO_ukony!$K$6,IF(F342=3,propocet!$K$20,F342*VLOOKUP($AA$13,Uvse,2,0))))</f>
        <v>10.6625</v>
      </c>
      <c r="T342" s="2">
        <f>IF(F342=12,CO_ukony!$K$5,IF(F342=6,CO_ukony!$K$4,IF(F342=3,propocet!$K$22,F342*VLOOKUP($AA$14,Uvse,2,0))))</f>
        <v>11.9125</v>
      </c>
      <c r="U342" s="2">
        <f t="shared" si="42"/>
        <v>14.374999999999998</v>
      </c>
      <c r="V342" s="2">
        <f t="shared" si="43"/>
        <v>9.7125000000000004</v>
      </c>
      <c r="W342" s="2">
        <f t="shared" si="44"/>
        <v>0</v>
      </c>
      <c r="X342" s="2">
        <f t="shared" si="45"/>
        <v>0</v>
      </c>
      <c r="Y342" s="2">
        <f t="shared" si="46"/>
        <v>0</v>
      </c>
    </row>
    <row r="343" spans="2:25">
      <c r="B343" t="s">
        <v>490</v>
      </c>
      <c r="E343">
        <v>2</v>
      </c>
      <c r="F343">
        <v>3</v>
      </c>
      <c r="G343">
        <v>2</v>
      </c>
      <c r="H343">
        <v>0</v>
      </c>
      <c r="I343">
        <v>0</v>
      </c>
      <c r="J343">
        <v>1</v>
      </c>
      <c r="L343" s="52">
        <f t="shared" si="47"/>
        <v>113.14999999999999</v>
      </c>
      <c r="M343" s="52"/>
      <c r="N343">
        <f>IF(E343=2,E343*propocet!$K$17,propocet!$K$15+propocet!$K$17)</f>
        <v>6.5000000000000009</v>
      </c>
      <c r="O343" s="2">
        <f t="shared" si="40"/>
        <v>7.6875</v>
      </c>
      <c r="P343" s="2">
        <f t="shared" si="41"/>
        <v>25.574999999999999</v>
      </c>
      <c r="Q343" s="2">
        <f>E343*VLOOKUP(popis!$B$23,Uvse,2,0)</f>
        <v>22.349999999999998</v>
      </c>
      <c r="R343" s="2">
        <f>E343*VLOOKUP(popis!$B$28,Uvse,2,0)</f>
        <v>10.875</v>
      </c>
      <c r="S343" s="2">
        <f>IF(F343=12,CO_ukony!$K$7,IF(F343=6,CO_ukony!$K$6,IF(F343=3,propocet!$K$20,F343*VLOOKUP($AA$13,Uvse,2,0))))</f>
        <v>10.6625</v>
      </c>
      <c r="T343" s="2">
        <f>IF(F343=12,CO_ukony!$K$5,IF(F343=6,CO_ukony!$K$4,IF(F343=3,propocet!$K$22,F343*VLOOKUP($AA$14,Uvse,2,0))))</f>
        <v>11.9125</v>
      </c>
      <c r="U343" s="2">
        <f t="shared" si="42"/>
        <v>14.374999999999998</v>
      </c>
      <c r="V343" s="2">
        <f t="shared" si="43"/>
        <v>9.7125000000000004</v>
      </c>
      <c r="W343" s="2">
        <f t="shared" si="44"/>
        <v>0</v>
      </c>
      <c r="X343" s="2">
        <f t="shared" si="45"/>
        <v>0</v>
      </c>
      <c r="Y343" s="2">
        <f t="shared" si="46"/>
        <v>0</v>
      </c>
    </row>
    <row r="344" spans="2:25">
      <c r="B344" t="s">
        <v>491</v>
      </c>
      <c r="E344">
        <v>2</v>
      </c>
      <c r="F344">
        <v>4</v>
      </c>
      <c r="G344">
        <v>2</v>
      </c>
      <c r="H344">
        <v>0</v>
      </c>
      <c r="I344">
        <v>0</v>
      </c>
      <c r="J344">
        <v>1</v>
      </c>
      <c r="L344" s="52">
        <f t="shared" si="47"/>
        <v>119.00416666666666</v>
      </c>
      <c r="M344" s="52"/>
      <c r="N344">
        <f>IF(E344=2,E344*propocet!$K$17,propocet!$K$15+propocet!$K$17)</f>
        <v>6.5000000000000009</v>
      </c>
      <c r="O344" s="2">
        <f t="shared" si="40"/>
        <v>7.6875</v>
      </c>
      <c r="P344" s="2">
        <f t="shared" si="41"/>
        <v>25.574999999999999</v>
      </c>
      <c r="Q344" s="2">
        <f>E344*VLOOKUP(popis!$B$23,Uvse,2,0)</f>
        <v>22.349999999999998</v>
      </c>
      <c r="R344" s="2">
        <f>E344*VLOOKUP(popis!$B$28,Uvse,2,0)</f>
        <v>10.875</v>
      </c>
      <c r="S344" s="2">
        <f>IF(F344=12,CO_ukony!$K$7,IF(F344=6,CO_ukony!$K$6,IF(F344=3,propocet!$K$20,F344*VLOOKUP($AA$13,Uvse,2,0))))</f>
        <v>11.802777777777779</v>
      </c>
      <c r="T344" s="2">
        <f>IF(F344=12,CO_ukony!$K$5,IF(F344=6,CO_ukony!$K$4,IF(F344=3,propocet!$K$22,F344*VLOOKUP($AA$14,Uvse,2,0))))</f>
        <v>16.62638888888889</v>
      </c>
      <c r="U344" s="2">
        <f t="shared" si="42"/>
        <v>14.374999999999998</v>
      </c>
      <c r="V344" s="2">
        <f t="shared" si="43"/>
        <v>9.7125000000000004</v>
      </c>
      <c r="W344" s="2">
        <f t="shared" si="44"/>
        <v>0</v>
      </c>
      <c r="X344" s="2">
        <f t="shared" si="45"/>
        <v>0</v>
      </c>
      <c r="Y344" s="2">
        <f t="shared" si="46"/>
        <v>0</v>
      </c>
    </row>
    <row r="345" spans="2:25">
      <c r="B345" t="s">
        <v>492</v>
      </c>
      <c r="E345">
        <v>2</v>
      </c>
      <c r="F345">
        <v>6</v>
      </c>
      <c r="G345">
        <v>2</v>
      </c>
      <c r="H345">
        <v>0</v>
      </c>
      <c r="I345">
        <v>0</v>
      </c>
      <c r="J345">
        <v>1</v>
      </c>
      <c r="L345" s="52">
        <f t="shared" si="47"/>
        <v>129.36249999999998</v>
      </c>
      <c r="M345" s="52"/>
      <c r="N345">
        <f>IF(E345=2,E345*propocet!$K$17,propocet!$K$15+propocet!$K$17)</f>
        <v>6.5000000000000009</v>
      </c>
      <c r="O345" s="2">
        <f t="shared" si="40"/>
        <v>7.6875</v>
      </c>
      <c r="P345" s="2">
        <f t="shared" si="41"/>
        <v>25.574999999999999</v>
      </c>
      <c r="Q345" s="2">
        <f>E345*VLOOKUP(popis!$B$23,Uvse,2,0)</f>
        <v>22.349999999999998</v>
      </c>
      <c r="R345" s="2">
        <f>E345*VLOOKUP(popis!$B$28,Uvse,2,0)</f>
        <v>10.875</v>
      </c>
      <c r="S345" s="2">
        <f>IF(F345=12,CO_ukony!$K$7,IF(F345=6,CO_ukony!$K$6,IF(F345=3,propocet!$K$20,F345*VLOOKUP($AA$13,Uvse,2,0))))</f>
        <v>14.725</v>
      </c>
      <c r="T345" s="2">
        <f>IF(F345=12,CO_ukony!$K$5,IF(F345=6,CO_ukony!$K$4,IF(F345=3,propocet!$K$22,F345*VLOOKUP($AA$14,Uvse,2,0))))</f>
        <v>24.0625</v>
      </c>
      <c r="U345" s="2">
        <f t="shared" si="42"/>
        <v>14.374999999999998</v>
      </c>
      <c r="V345" s="2">
        <f t="shared" si="43"/>
        <v>9.7125000000000004</v>
      </c>
      <c r="W345" s="2">
        <f t="shared" si="44"/>
        <v>0</v>
      </c>
      <c r="X345" s="2">
        <f t="shared" si="45"/>
        <v>0</v>
      </c>
      <c r="Y345" s="2">
        <f t="shared" si="46"/>
        <v>0</v>
      </c>
    </row>
    <row r="346" spans="2:25">
      <c r="B346" t="s">
        <v>493</v>
      </c>
      <c r="E346">
        <v>1</v>
      </c>
      <c r="F346">
        <v>5</v>
      </c>
      <c r="G346">
        <v>2</v>
      </c>
      <c r="H346">
        <v>0</v>
      </c>
      <c r="I346">
        <v>0</v>
      </c>
      <c r="J346">
        <v>1</v>
      </c>
      <c r="L346" s="52">
        <f t="shared" si="47"/>
        <v>109.49895833333335</v>
      </c>
      <c r="M346" s="52"/>
      <c r="N346">
        <f>IF(E346=2,E346*propocet!$K$17,propocet!$K$15+propocet!$K$17)</f>
        <v>13.575000000000001</v>
      </c>
      <c r="O346" s="2">
        <f t="shared" si="40"/>
        <v>7.6875</v>
      </c>
      <c r="P346" s="2">
        <f t="shared" si="41"/>
        <v>25.574999999999999</v>
      </c>
      <c r="Q346" s="2">
        <f>E346*VLOOKUP(popis!$B$23,Uvse,2,0)</f>
        <v>11.174999999999999</v>
      </c>
      <c r="R346" s="2">
        <f>E346*VLOOKUP(popis!$B$28,Uvse,2,0)</f>
        <v>5.4375</v>
      </c>
      <c r="S346" s="2">
        <f>IF(F346=12,CO_ukony!$K$7,IF(F346=6,CO_ukony!$K$6,IF(F346=3,propocet!$K$20,F346*VLOOKUP($AA$13,Uvse,2,0))))</f>
        <v>14.753472222222223</v>
      </c>
      <c r="T346" s="2">
        <f>IF(F346=12,CO_ukony!$K$5,IF(F346=6,CO_ukony!$K$4,IF(F346=3,propocet!$K$22,F346*VLOOKUP($AA$14,Uvse,2,0))))</f>
        <v>20.782986111111114</v>
      </c>
      <c r="U346" s="2">
        <f t="shared" si="42"/>
        <v>14.374999999999998</v>
      </c>
      <c r="V346" s="2">
        <f t="shared" si="43"/>
        <v>9.7125000000000004</v>
      </c>
      <c r="W346" s="2">
        <f t="shared" si="44"/>
        <v>0</v>
      </c>
      <c r="X346" s="2">
        <f t="shared" si="45"/>
        <v>0</v>
      </c>
      <c r="Y346" s="2">
        <f t="shared" si="46"/>
        <v>0</v>
      </c>
    </row>
    <row r="347" spans="2:25">
      <c r="B347" t="s">
        <v>494</v>
      </c>
      <c r="E347">
        <v>2</v>
      </c>
      <c r="F347">
        <v>5</v>
      </c>
      <c r="G347">
        <v>2</v>
      </c>
      <c r="H347">
        <v>0</v>
      </c>
      <c r="I347">
        <v>0</v>
      </c>
      <c r="J347">
        <v>1</v>
      </c>
      <c r="L347" s="52">
        <f t="shared" si="47"/>
        <v>126.11145833333335</v>
      </c>
      <c r="M347" s="52"/>
      <c r="N347">
        <f>IF(E347=2,E347*propocet!$K$17,propocet!$K$15+propocet!$K$17)</f>
        <v>6.5000000000000009</v>
      </c>
      <c r="O347" s="2">
        <f t="shared" si="40"/>
        <v>7.6875</v>
      </c>
      <c r="P347" s="2">
        <f t="shared" si="41"/>
        <v>25.574999999999999</v>
      </c>
      <c r="Q347" s="2">
        <f>E347*VLOOKUP(popis!$B$23,Uvse,2,0)</f>
        <v>22.349999999999998</v>
      </c>
      <c r="R347" s="2">
        <f>E347*VLOOKUP(popis!$B$28,Uvse,2,0)</f>
        <v>10.875</v>
      </c>
      <c r="S347" s="2">
        <f>IF(F347=12,CO_ukony!$K$7,IF(F347=6,CO_ukony!$K$6,IF(F347=3,propocet!$K$20,F347*VLOOKUP($AA$13,Uvse,2,0))))</f>
        <v>14.753472222222223</v>
      </c>
      <c r="T347" s="2">
        <f>IF(F347=12,CO_ukony!$K$5,IF(F347=6,CO_ukony!$K$4,IF(F347=3,propocet!$K$22,F347*VLOOKUP($AA$14,Uvse,2,0))))</f>
        <v>20.782986111111114</v>
      </c>
      <c r="U347" s="2">
        <f t="shared" si="42"/>
        <v>14.374999999999998</v>
      </c>
      <c r="V347" s="2">
        <f t="shared" si="43"/>
        <v>9.7125000000000004</v>
      </c>
      <c r="W347" s="2">
        <f t="shared" si="44"/>
        <v>0</v>
      </c>
      <c r="X347" s="2">
        <f t="shared" si="45"/>
        <v>0</v>
      </c>
      <c r="Y347" s="2">
        <f t="shared" si="46"/>
        <v>0</v>
      </c>
    </row>
    <row r="348" spans="2:25">
      <c r="B348" t="s">
        <v>495</v>
      </c>
      <c r="E348">
        <v>1</v>
      </c>
      <c r="F348">
        <v>2</v>
      </c>
      <c r="G348">
        <v>2</v>
      </c>
      <c r="H348">
        <v>0</v>
      </c>
      <c r="I348">
        <v>0</v>
      </c>
      <c r="J348">
        <v>1</v>
      </c>
      <c r="L348" s="52">
        <f t="shared" si="47"/>
        <v>88.177083333333343</v>
      </c>
      <c r="M348" s="52"/>
      <c r="N348">
        <f>IF(E348=2,E348*propocet!$K$17,propocet!$K$15+propocet!$K$17)</f>
        <v>13.575000000000001</v>
      </c>
      <c r="O348" s="2">
        <f t="shared" si="40"/>
        <v>7.6875</v>
      </c>
      <c r="P348" s="2">
        <f t="shared" si="41"/>
        <v>25.574999999999999</v>
      </c>
      <c r="Q348" s="2">
        <f>E348*VLOOKUP(popis!$B$23,Uvse,2,0)</f>
        <v>11.174999999999999</v>
      </c>
      <c r="R348" s="2">
        <f>E348*VLOOKUP(popis!$B$28,Uvse,2,0)</f>
        <v>5.4375</v>
      </c>
      <c r="S348" s="2">
        <f>IF(F348=12,CO_ukony!$K$7,IF(F348=6,CO_ukony!$K$6,IF(F348=3,propocet!$K$20,F348*VLOOKUP($AA$13,Uvse,2,0))))</f>
        <v>5.9013888888888895</v>
      </c>
      <c r="T348" s="2">
        <f>IF(F348=12,CO_ukony!$K$5,IF(F348=6,CO_ukony!$K$4,IF(F348=3,propocet!$K$22,F348*VLOOKUP($AA$14,Uvse,2,0))))</f>
        <v>8.313194444444445</v>
      </c>
      <c r="U348" s="2">
        <f t="shared" si="42"/>
        <v>14.374999999999998</v>
      </c>
      <c r="V348" s="2">
        <f t="shared" si="43"/>
        <v>9.7125000000000004</v>
      </c>
      <c r="W348" s="2">
        <f t="shared" si="44"/>
        <v>0</v>
      </c>
      <c r="X348" s="2">
        <f t="shared" si="45"/>
        <v>0</v>
      </c>
      <c r="Y348" s="2">
        <f t="shared" si="46"/>
        <v>0</v>
      </c>
    </row>
    <row r="349" spans="2:25">
      <c r="B349" t="s">
        <v>496</v>
      </c>
      <c r="E349">
        <v>1</v>
      </c>
      <c r="F349">
        <v>4</v>
      </c>
      <c r="G349">
        <v>2</v>
      </c>
      <c r="H349">
        <v>0</v>
      </c>
      <c r="I349">
        <v>0</v>
      </c>
      <c r="J349">
        <v>1</v>
      </c>
      <c r="L349" s="52">
        <f t="shared" si="47"/>
        <v>102.39166666666668</v>
      </c>
      <c r="M349" s="52"/>
      <c r="N349">
        <f>IF(E349=2,E349*propocet!$K$17,propocet!$K$15+propocet!$K$17)</f>
        <v>13.575000000000001</v>
      </c>
      <c r="O349" s="2">
        <f t="shared" si="40"/>
        <v>7.6875</v>
      </c>
      <c r="P349" s="2">
        <f t="shared" si="41"/>
        <v>25.574999999999999</v>
      </c>
      <c r="Q349" s="2">
        <f>E349*VLOOKUP(popis!$B$23,Uvse,2,0)</f>
        <v>11.174999999999999</v>
      </c>
      <c r="R349" s="2">
        <f>E349*VLOOKUP(popis!$B$28,Uvse,2,0)</f>
        <v>5.4375</v>
      </c>
      <c r="S349" s="2">
        <f>IF(F349=12,CO_ukony!$K$7,IF(F349=6,CO_ukony!$K$6,IF(F349=3,propocet!$K$20,F349*VLOOKUP($AA$13,Uvse,2,0))))</f>
        <v>11.802777777777779</v>
      </c>
      <c r="T349" s="2">
        <f>IF(F349=12,CO_ukony!$K$5,IF(F349=6,CO_ukony!$K$4,IF(F349=3,propocet!$K$22,F349*VLOOKUP($AA$14,Uvse,2,0))))</f>
        <v>16.62638888888889</v>
      </c>
      <c r="U349" s="2">
        <f t="shared" si="42"/>
        <v>14.374999999999998</v>
      </c>
      <c r="V349" s="2">
        <f t="shared" si="43"/>
        <v>9.7125000000000004</v>
      </c>
      <c r="W349" s="2">
        <f t="shared" si="44"/>
        <v>0</v>
      </c>
      <c r="X349" s="2">
        <f t="shared" si="45"/>
        <v>0</v>
      </c>
      <c r="Y349" s="2">
        <f t="shared" si="46"/>
        <v>0</v>
      </c>
    </row>
    <row r="350" spans="2:25">
      <c r="B350" t="s">
        <v>497</v>
      </c>
      <c r="E350">
        <v>2</v>
      </c>
      <c r="F350">
        <v>2</v>
      </c>
      <c r="G350">
        <v>2</v>
      </c>
      <c r="H350">
        <v>0</v>
      </c>
      <c r="I350">
        <v>0</v>
      </c>
      <c r="J350">
        <v>1</v>
      </c>
      <c r="L350" s="52">
        <f t="shared" si="47"/>
        <v>104.78958333333334</v>
      </c>
      <c r="M350" s="52"/>
      <c r="N350">
        <f>IF(E350=2,E350*propocet!$K$17,propocet!$K$15+propocet!$K$17)</f>
        <v>6.5000000000000009</v>
      </c>
      <c r="O350" s="2">
        <f t="shared" si="40"/>
        <v>7.6875</v>
      </c>
      <c r="P350" s="2">
        <f t="shared" si="41"/>
        <v>25.574999999999999</v>
      </c>
      <c r="Q350" s="2">
        <f>E350*VLOOKUP(popis!$B$23,Uvse,2,0)</f>
        <v>22.349999999999998</v>
      </c>
      <c r="R350" s="2">
        <f>E350*VLOOKUP(popis!$B$28,Uvse,2,0)</f>
        <v>10.875</v>
      </c>
      <c r="S350" s="2">
        <f>IF(F350=12,CO_ukony!$K$7,IF(F350=6,CO_ukony!$K$6,IF(F350=3,propocet!$K$20,F350*VLOOKUP($AA$13,Uvse,2,0))))</f>
        <v>5.9013888888888895</v>
      </c>
      <c r="T350" s="2">
        <f>IF(F350=12,CO_ukony!$K$5,IF(F350=6,CO_ukony!$K$4,IF(F350=3,propocet!$K$22,F350*VLOOKUP($AA$14,Uvse,2,0))))</f>
        <v>8.313194444444445</v>
      </c>
      <c r="U350" s="2">
        <f t="shared" si="42"/>
        <v>14.374999999999998</v>
      </c>
      <c r="V350" s="2">
        <f t="shared" si="43"/>
        <v>9.7125000000000004</v>
      </c>
      <c r="W350" s="2">
        <f t="shared" si="44"/>
        <v>0</v>
      </c>
      <c r="X350" s="2">
        <f t="shared" si="45"/>
        <v>0</v>
      </c>
      <c r="Y350" s="2">
        <f t="shared" si="46"/>
        <v>0</v>
      </c>
    </row>
    <row r="351" spans="2:25">
      <c r="B351" t="s">
        <v>498</v>
      </c>
      <c r="E351">
        <v>2</v>
      </c>
      <c r="F351">
        <v>4</v>
      </c>
      <c r="G351">
        <v>2</v>
      </c>
      <c r="H351">
        <v>0</v>
      </c>
      <c r="I351">
        <v>0</v>
      </c>
      <c r="J351">
        <v>1</v>
      </c>
      <c r="L351" s="52">
        <f t="shared" si="47"/>
        <v>119.00416666666666</v>
      </c>
      <c r="M351" s="52"/>
      <c r="N351">
        <f>IF(E351=2,E351*propocet!$K$17,propocet!$K$15+propocet!$K$17)</f>
        <v>6.5000000000000009</v>
      </c>
      <c r="O351" s="2">
        <f t="shared" si="40"/>
        <v>7.6875</v>
      </c>
      <c r="P351" s="2">
        <f t="shared" si="41"/>
        <v>25.574999999999999</v>
      </c>
      <c r="Q351" s="2">
        <f>E351*VLOOKUP(popis!$B$23,Uvse,2,0)</f>
        <v>22.349999999999998</v>
      </c>
      <c r="R351" s="2">
        <f>E351*VLOOKUP(popis!$B$28,Uvse,2,0)</f>
        <v>10.875</v>
      </c>
      <c r="S351" s="2">
        <f>IF(F351=12,CO_ukony!$K$7,IF(F351=6,CO_ukony!$K$6,IF(F351=3,propocet!$K$20,F351*VLOOKUP($AA$13,Uvse,2,0))))</f>
        <v>11.802777777777779</v>
      </c>
      <c r="T351" s="2">
        <f>IF(F351=12,CO_ukony!$K$5,IF(F351=6,CO_ukony!$K$4,IF(F351=3,propocet!$K$22,F351*VLOOKUP($AA$14,Uvse,2,0))))</f>
        <v>16.62638888888889</v>
      </c>
      <c r="U351" s="2">
        <f t="shared" si="42"/>
        <v>14.374999999999998</v>
      </c>
      <c r="V351" s="2">
        <f t="shared" si="43"/>
        <v>9.7125000000000004</v>
      </c>
      <c r="W351" s="2">
        <f t="shared" si="44"/>
        <v>0</v>
      </c>
      <c r="X351" s="2">
        <f t="shared" si="45"/>
        <v>0</v>
      </c>
      <c r="Y351" s="2">
        <f t="shared" si="46"/>
        <v>0</v>
      </c>
    </row>
    <row r="352" spans="2:25">
      <c r="B352" t="s">
        <v>499</v>
      </c>
      <c r="E352">
        <v>2</v>
      </c>
      <c r="F352">
        <v>6</v>
      </c>
      <c r="G352">
        <v>2</v>
      </c>
      <c r="H352">
        <v>0</v>
      </c>
      <c r="I352">
        <v>0</v>
      </c>
      <c r="J352">
        <v>1</v>
      </c>
      <c r="L352" s="52">
        <f t="shared" si="47"/>
        <v>129.36249999999998</v>
      </c>
      <c r="M352" s="52"/>
      <c r="N352">
        <f>IF(E352=2,E352*propocet!$K$17,propocet!$K$15+propocet!$K$17)</f>
        <v>6.5000000000000009</v>
      </c>
      <c r="O352" s="2">
        <f t="shared" si="40"/>
        <v>7.6875</v>
      </c>
      <c r="P352" s="2">
        <f t="shared" si="41"/>
        <v>25.574999999999999</v>
      </c>
      <c r="Q352" s="2">
        <f>E352*VLOOKUP(popis!$B$23,Uvse,2,0)</f>
        <v>22.349999999999998</v>
      </c>
      <c r="R352" s="2">
        <f>E352*VLOOKUP(popis!$B$28,Uvse,2,0)</f>
        <v>10.875</v>
      </c>
      <c r="S352" s="2">
        <f>IF(F352=12,CO_ukony!$K$7,IF(F352=6,CO_ukony!$K$6,IF(F352=3,propocet!$K$20,F352*VLOOKUP($AA$13,Uvse,2,0))))</f>
        <v>14.725</v>
      </c>
      <c r="T352" s="2">
        <f>IF(F352=12,CO_ukony!$K$5,IF(F352=6,CO_ukony!$K$4,IF(F352=3,propocet!$K$22,F352*VLOOKUP($AA$14,Uvse,2,0))))</f>
        <v>24.0625</v>
      </c>
      <c r="U352" s="2">
        <f t="shared" si="42"/>
        <v>14.374999999999998</v>
      </c>
      <c r="V352" s="2">
        <f t="shared" si="43"/>
        <v>9.7125000000000004</v>
      </c>
      <c r="W352" s="2">
        <f t="shared" si="44"/>
        <v>0</v>
      </c>
      <c r="X352" s="2">
        <f t="shared" si="45"/>
        <v>0</v>
      </c>
      <c r="Y352" s="2">
        <f t="shared" si="46"/>
        <v>0</v>
      </c>
    </row>
    <row r="353" spans="2:25">
      <c r="B353" t="s">
        <v>500</v>
      </c>
      <c r="E353">
        <v>2</v>
      </c>
      <c r="F353">
        <v>12</v>
      </c>
      <c r="G353">
        <v>2</v>
      </c>
      <c r="H353">
        <v>0</v>
      </c>
      <c r="I353">
        <v>0</v>
      </c>
      <c r="J353">
        <v>1</v>
      </c>
      <c r="L353" s="52">
        <f t="shared" si="47"/>
        <v>178.5625</v>
      </c>
      <c r="M353" s="52"/>
      <c r="N353">
        <f>IF(E353=2,E353*propocet!$K$17,propocet!$K$15+propocet!$K$17)</f>
        <v>6.5000000000000009</v>
      </c>
      <c r="O353" s="2">
        <f t="shared" si="40"/>
        <v>7.6875</v>
      </c>
      <c r="P353" s="2">
        <f t="shared" si="41"/>
        <v>25.574999999999999</v>
      </c>
      <c r="Q353" s="2">
        <f>E353*VLOOKUP(popis!$B$23,Uvse,2,0)</f>
        <v>22.349999999999998</v>
      </c>
      <c r="R353" s="2">
        <f>E353*VLOOKUP(popis!$B$28,Uvse,2,0)</f>
        <v>10.875</v>
      </c>
      <c r="S353" s="2">
        <f>IF(F353=12,CO_ukony!$K$7,IF(F353=6,CO_ukony!$K$6,IF(F353=3,propocet!$K$20,F353*VLOOKUP($AA$13,Uvse,2,0))))</f>
        <v>34.125</v>
      </c>
      <c r="T353" s="2">
        <f>IF(F353=12,CO_ukony!$K$5,IF(F353=6,CO_ukony!$K$4,IF(F353=3,propocet!$K$22,F353*VLOOKUP($AA$14,Uvse,2,0))))</f>
        <v>53.862500000000004</v>
      </c>
      <c r="U353" s="2">
        <f t="shared" si="42"/>
        <v>14.374999999999998</v>
      </c>
      <c r="V353" s="2">
        <f t="shared" si="43"/>
        <v>9.7125000000000004</v>
      </c>
      <c r="W353" s="2">
        <f t="shared" si="44"/>
        <v>0</v>
      </c>
      <c r="X353" s="2">
        <f t="shared" si="45"/>
        <v>0</v>
      </c>
      <c r="Y353" s="2">
        <f t="shared" si="46"/>
        <v>0</v>
      </c>
    </row>
    <row r="354" spans="2:25">
      <c r="B354" t="s">
        <v>501</v>
      </c>
      <c r="E354">
        <v>2</v>
      </c>
      <c r="F354">
        <v>2</v>
      </c>
      <c r="G354">
        <v>2</v>
      </c>
      <c r="H354">
        <v>0</v>
      </c>
      <c r="I354">
        <v>0</v>
      </c>
      <c r="J354">
        <v>1</v>
      </c>
      <c r="L354" s="52">
        <f t="shared" si="47"/>
        <v>104.78958333333334</v>
      </c>
      <c r="M354" s="52"/>
      <c r="N354">
        <f>IF(E354=2,E354*propocet!$K$17,propocet!$K$15+propocet!$K$17)</f>
        <v>6.5000000000000009</v>
      </c>
      <c r="O354" s="2">
        <f t="shared" si="40"/>
        <v>7.6875</v>
      </c>
      <c r="P354" s="2">
        <f t="shared" si="41"/>
        <v>25.574999999999999</v>
      </c>
      <c r="Q354" s="2">
        <f>E354*VLOOKUP(popis!$B$23,Uvse,2,0)</f>
        <v>22.349999999999998</v>
      </c>
      <c r="R354" s="2">
        <f>E354*VLOOKUP(popis!$B$28,Uvse,2,0)</f>
        <v>10.875</v>
      </c>
      <c r="S354" s="2">
        <f>IF(F354=12,CO_ukony!$K$7,IF(F354=6,CO_ukony!$K$6,IF(F354=3,propocet!$K$20,F354*VLOOKUP($AA$13,Uvse,2,0))))</f>
        <v>5.9013888888888895</v>
      </c>
      <c r="T354" s="2">
        <f>IF(F354=12,CO_ukony!$K$5,IF(F354=6,CO_ukony!$K$4,IF(F354=3,propocet!$K$22,F354*VLOOKUP($AA$14,Uvse,2,0))))</f>
        <v>8.313194444444445</v>
      </c>
      <c r="U354" s="2">
        <f t="shared" si="42"/>
        <v>14.374999999999998</v>
      </c>
      <c r="V354" s="2">
        <f t="shared" si="43"/>
        <v>9.7125000000000004</v>
      </c>
      <c r="W354" s="2">
        <f t="shared" si="44"/>
        <v>0</v>
      </c>
      <c r="X354" s="2">
        <f t="shared" si="45"/>
        <v>0</v>
      </c>
      <c r="Y354" s="2">
        <f t="shared" si="46"/>
        <v>0</v>
      </c>
    </row>
    <row r="355" spans="2:25">
      <c r="B355" t="s">
        <v>502</v>
      </c>
      <c r="E355">
        <v>1</v>
      </c>
      <c r="F355">
        <v>3</v>
      </c>
      <c r="G355">
        <v>2</v>
      </c>
      <c r="H355">
        <v>0</v>
      </c>
      <c r="I355">
        <v>0</v>
      </c>
      <c r="J355">
        <v>1</v>
      </c>
      <c r="L355" s="52">
        <f t="shared" si="47"/>
        <v>96.537500000000009</v>
      </c>
      <c r="M355" s="52"/>
      <c r="N355">
        <f>IF(E355=2,E355*propocet!$K$17,propocet!$K$15+propocet!$K$17)</f>
        <v>13.575000000000001</v>
      </c>
      <c r="O355" s="2">
        <f t="shared" si="40"/>
        <v>7.6875</v>
      </c>
      <c r="P355" s="2">
        <f t="shared" si="41"/>
        <v>25.574999999999999</v>
      </c>
      <c r="Q355" s="2">
        <f>E355*VLOOKUP(popis!$B$23,Uvse,2,0)</f>
        <v>11.174999999999999</v>
      </c>
      <c r="R355" s="2">
        <f>E355*VLOOKUP(popis!$B$28,Uvse,2,0)</f>
        <v>5.4375</v>
      </c>
      <c r="S355" s="2">
        <f>IF(F355=12,CO_ukony!$K$7,IF(F355=6,CO_ukony!$K$6,IF(F355=3,propocet!$K$20,F355*VLOOKUP($AA$13,Uvse,2,0))))</f>
        <v>10.6625</v>
      </c>
      <c r="T355" s="2">
        <f>IF(F355=12,CO_ukony!$K$5,IF(F355=6,CO_ukony!$K$4,IF(F355=3,propocet!$K$22,F355*VLOOKUP($AA$14,Uvse,2,0))))</f>
        <v>11.9125</v>
      </c>
      <c r="U355" s="2">
        <f t="shared" si="42"/>
        <v>14.374999999999998</v>
      </c>
      <c r="V355" s="2">
        <f t="shared" si="43"/>
        <v>9.7125000000000004</v>
      </c>
      <c r="W355" s="2">
        <f t="shared" si="44"/>
        <v>0</v>
      </c>
      <c r="X355" s="2">
        <f t="shared" si="45"/>
        <v>0</v>
      </c>
      <c r="Y355" s="2">
        <f t="shared" si="46"/>
        <v>0</v>
      </c>
    </row>
    <row r="356" spans="2:25">
      <c r="B356" t="s">
        <v>503</v>
      </c>
      <c r="E356">
        <v>1</v>
      </c>
      <c r="F356">
        <v>3</v>
      </c>
      <c r="G356">
        <v>2</v>
      </c>
      <c r="H356">
        <v>0</v>
      </c>
      <c r="I356">
        <v>0</v>
      </c>
      <c r="J356">
        <v>1</v>
      </c>
      <c r="L356" s="52">
        <f t="shared" si="47"/>
        <v>96.537500000000009</v>
      </c>
      <c r="M356" s="52"/>
      <c r="N356">
        <f>IF(E356=2,E356*propocet!$K$17,propocet!$K$15+propocet!$K$17)</f>
        <v>13.575000000000001</v>
      </c>
      <c r="O356" s="2">
        <f t="shared" si="40"/>
        <v>7.6875</v>
      </c>
      <c r="P356" s="2">
        <f t="shared" si="41"/>
        <v>25.574999999999999</v>
      </c>
      <c r="Q356" s="2">
        <f>E356*VLOOKUP(popis!$B$23,Uvse,2,0)</f>
        <v>11.174999999999999</v>
      </c>
      <c r="R356" s="2">
        <f>E356*VLOOKUP(popis!$B$28,Uvse,2,0)</f>
        <v>5.4375</v>
      </c>
      <c r="S356" s="2">
        <f>IF(F356=12,CO_ukony!$K$7,IF(F356=6,CO_ukony!$K$6,IF(F356=3,propocet!$K$20,F356*VLOOKUP($AA$13,Uvse,2,0))))</f>
        <v>10.6625</v>
      </c>
      <c r="T356" s="2">
        <f>IF(F356=12,CO_ukony!$K$5,IF(F356=6,CO_ukony!$K$4,IF(F356=3,propocet!$K$22,F356*VLOOKUP($AA$14,Uvse,2,0))))</f>
        <v>11.9125</v>
      </c>
      <c r="U356" s="2">
        <f t="shared" si="42"/>
        <v>14.374999999999998</v>
      </c>
      <c r="V356" s="2">
        <f t="shared" si="43"/>
        <v>9.7125000000000004</v>
      </c>
      <c r="W356" s="2">
        <f t="shared" si="44"/>
        <v>0</v>
      </c>
      <c r="X356" s="2">
        <f t="shared" si="45"/>
        <v>0</v>
      </c>
      <c r="Y356" s="2">
        <f t="shared" si="46"/>
        <v>0</v>
      </c>
    </row>
    <row r="357" spans="2:25">
      <c r="B357" t="s">
        <v>504</v>
      </c>
      <c r="E357">
        <v>2</v>
      </c>
      <c r="F357">
        <v>4</v>
      </c>
      <c r="G357">
        <v>2</v>
      </c>
      <c r="H357">
        <v>0</v>
      </c>
      <c r="I357">
        <v>0</v>
      </c>
      <c r="J357">
        <v>1</v>
      </c>
      <c r="L357" s="52">
        <f t="shared" si="47"/>
        <v>119.00416666666666</v>
      </c>
      <c r="M357" s="52"/>
      <c r="N357">
        <f>IF(E357=2,E357*propocet!$K$17,propocet!$K$15+propocet!$K$17)</f>
        <v>6.5000000000000009</v>
      </c>
      <c r="O357" s="2">
        <f t="shared" si="40"/>
        <v>7.6875</v>
      </c>
      <c r="P357" s="2">
        <f t="shared" si="41"/>
        <v>25.574999999999999</v>
      </c>
      <c r="Q357" s="2">
        <f>E357*VLOOKUP(popis!$B$23,Uvse,2,0)</f>
        <v>22.349999999999998</v>
      </c>
      <c r="R357" s="2">
        <f>E357*VLOOKUP(popis!$B$28,Uvse,2,0)</f>
        <v>10.875</v>
      </c>
      <c r="S357" s="2">
        <f>IF(F357=12,CO_ukony!$K$7,IF(F357=6,CO_ukony!$K$6,IF(F357=3,propocet!$K$20,F357*VLOOKUP($AA$13,Uvse,2,0))))</f>
        <v>11.802777777777779</v>
      </c>
      <c r="T357" s="2">
        <f>IF(F357=12,CO_ukony!$K$5,IF(F357=6,CO_ukony!$K$4,IF(F357=3,propocet!$K$22,F357*VLOOKUP($AA$14,Uvse,2,0))))</f>
        <v>16.62638888888889</v>
      </c>
      <c r="U357" s="2">
        <f t="shared" si="42"/>
        <v>14.374999999999998</v>
      </c>
      <c r="V357" s="2">
        <f t="shared" si="43"/>
        <v>9.7125000000000004</v>
      </c>
      <c r="W357" s="2">
        <f t="shared" si="44"/>
        <v>0</v>
      </c>
      <c r="X357" s="2">
        <f t="shared" si="45"/>
        <v>0</v>
      </c>
      <c r="Y357" s="2">
        <f t="shared" si="46"/>
        <v>0</v>
      </c>
    </row>
    <row r="358" spans="2:25">
      <c r="B358" t="s">
        <v>505</v>
      </c>
      <c r="E358">
        <v>1</v>
      </c>
      <c r="F358">
        <v>1</v>
      </c>
      <c r="G358">
        <v>2</v>
      </c>
      <c r="H358">
        <v>0</v>
      </c>
      <c r="I358">
        <v>0</v>
      </c>
      <c r="J358">
        <v>1</v>
      </c>
      <c r="L358" s="52">
        <f t="shared" si="47"/>
        <v>81.069791666666674</v>
      </c>
      <c r="M358" s="52"/>
      <c r="N358">
        <f>IF(E358=2,E358*propocet!$K$17,propocet!$K$15+propocet!$K$17)</f>
        <v>13.575000000000001</v>
      </c>
      <c r="O358" s="2">
        <f t="shared" si="40"/>
        <v>7.6875</v>
      </c>
      <c r="P358" s="2">
        <f t="shared" si="41"/>
        <v>25.574999999999999</v>
      </c>
      <c r="Q358" s="2">
        <f>E358*VLOOKUP(popis!$B$23,Uvse,2,0)</f>
        <v>11.174999999999999</v>
      </c>
      <c r="R358" s="2">
        <f>E358*VLOOKUP(popis!$B$28,Uvse,2,0)</f>
        <v>5.4375</v>
      </c>
      <c r="S358" s="2">
        <f>IF(F358=12,CO_ukony!$K$7,IF(F358=6,CO_ukony!$K$6,IF(F358=3,propocet!$K$20,F358*VLOOKUP($AA$13,Uvse,2,0))))</f>
        <v>2.9506944444444447</v>
      </c>
      <c r="T358" s="2">
        <f>IF(F358=12,CO_ukony!$K$5,IF(F358=6,CO_ukony!$K$4,IF(F358=3,propocet!$K$22,F358*VLOOKUP($AA$14,Uvse,2,0))))</f>
        <v>4.1565972222222225</v>
      </c>
      <c r="U358" s="2">
        <f t="shared" si="42"/>
        <v>14.374999999999998</v>
      </c>
      <c r="V358" s="2">
        <f t="shared" si="43"/>
        <v>9.7125000000000004</v>
      </c>
      <c r="W358" s="2">
        <f t="shared" si="44"/>
        <v>0</v>
      </c>
      <c r="X358" s="2">
        <f t="shared" si="45"/>
        <v>0</v>
      </c>
      <c r="Y358" s="2">
        <f t="shared" si="46"/>
        <v>0</v>
      </c>
    </row>
    <row r="359" spans="2:25">
      <c r="B359" t="s">
        <v>506</v>
      </c>
      <c r="E359">
        <v>1</v>
      </c>
      <c r="F359">
        <v>2</v>
      </c>
      <c r="G359">
        <v>2</v>
      </c>
      <c r="H359">
        <v>0</v>
      </c>
      <c r="I359">
        <v>0</v>
      </c>
      <c r="J359">
        <v>1</v>
      </c>
      <c r="L359" s="52">
        <f t="shared" si="47"/>
        <v>88.177083333333343</v>
      </c>
      <c r="M359" s="52"/>
      <c r="N359">
        <f>IF(E359=2,E359*propocet!$K$17,propocet!$K$15+propocet!$K$17)</f>
        <v>13.575000000000001</v>
      </c>
      <c r="O359" s="2">
        <f t="shared" si="40"/>
        <v>7.6875</v>
      </c>
      <c r="P359" s="2">
        <f t="shared" si="41"/>
        <v>25.574999999999999</v>
      </c>
      <c r="Q359" s="2">
        <f>E359*VLOOKUP(popis!$B$23,Uvse,2,0)</f>
        <v>11.174999999999999</v>
      </c>
      <c r="R359" s="2">
        <f>E359*VLOOKUP(popis!$B$28,Uvse,2,0)</f>
        <v>5.4375</v>
      </c>
      <c r="S359" s="2">
        <f>IF(F359=12,CO_ukony!$K$7,IF(F359=6,CO_ukony!$K$6,IF(F359=3,propocet!$K$20,F359*VLOOKUP($AA$13,Uvse,2,0))))</f>
        <v>5.9013888888888895</v>
      </c>
      <c r="T359" s="2">
        <f>IF(F359=12,CO_ukony!$K$5,IF(F359=6,CO_ukony!$K$4,IF(F359=3,propocet!$K$22,F359*VLOOKUP($AA$14,Uvse,2,0))))</f>
        <v>8.313194444444445</v>
      </c>
      <c r="U359" s="2">
        <f t="shared" si="42"/>
        <v>14.374999999999998</v>
      </c>
      <c r="V359" s="2">
        <f t="shared" si="43"/>
        <v>9.7125000000000004</v>
      </c>
      <c r="W359" s="2">
        <f t="shared" si="44"/>
        <v>0</v>
      </c>
      <c r="X359" s="2">
        <f t="shared" si="45"/>
        <v>0</v>
      </c>
      <c r="Y359" s="2">
        <f t="shared" si="46"/>
        <v>0</v>
      </c>
    </row>
    <row r="360" spans="2:25">
      <c r="B360" t="s">
        <v>507</v>
      </c>
      <c r="E360">
        <v>2</v>
      </c>
      <c r="F360">
        <v>2</v>
      </c>
      <c r="G360">
        <v>2</v>
      </c>
      <c r="H360">
        <v>0</v>
      </c>
      <c r="I360">
        <v>0</v>
      </c>
      <c r="J360">
        <v>1</v>
      </c>
      <c r="L360" s="52">
        <f t="shared" si="47"/>
        <v>104.78958333333334</v>
      </c>
      <c r="M360" s="52"/>
      <c r="N360">
        <f>IF(E360=2,E360*propocet!$K$17,propocet!$K$15+propocet!$K$17)</f>
        <v>6.5000000000000009</v>
      </c>
      <c r="O360" s="2">
        <f t="shared" si="40"/>
        <v>7.6875</v>
      </c>
      <c r="P360" s="2">
        <f t="shared" si="41"/>
        <v>25.574999999999999</v>
      </c>
      <c r="Q360" s="2">
        <f>E360*VLOOKUP(popis!$B$23,Uvse,2,0)</f>
        <v>22.349999999999998</v>
      </c>
      <c r="R360" s="2">
        <f>E360*VLOOKUP(popis!$B$28,Uvse,2,0)</f>
        <v>10.875</v>
      </c>
      <c r="S360" s="2">
        <f>IF(F360=12,CO_ukony!$K$7,IF(F360=6,CO_ukony!$K$6,IF(F360=3,propocet!$K$20,F360*VLOOKUP($AA$13,Uvse,2,0))))</f>
        <v>5.9013888888888895</v>
      </c>
      <c r="T360" s="2">
        <f>IF(F360=12,CO_ukony!$K$5,IF(F360=6,CO_ukony!$K$4,IF(F360=3,propocet!$K$22,F360*VLOOKUP($AA$14,Uvse,2,0))))</f>
        <v>8.313194444444445</v>
      </c>
      <c r="U360" s="2">
        <f t="shared" si="42"/>
        <v>14.374999999999998</v>
      </c>
      <c r="V360" s="2">
        <f t="shared" si="43"/>
        <v>9.7125000000000004</v>
      </c>
      <c r="W360" s="2">
        <f t="shared" si="44"/>
        <v>0</v>
      </c>
      <c r="X360" s="2">
        <f t="shared" si="45"/>
        <v>0</v>
      </c>
      <c r="Y360" s="2">
        <f t="shared" si="46"/>
        <v>0</v>
      </c>
    </row>
    <row r="361" spans="2:25">
      <c r="B361" t="s">
        <v>508</v>
      </c>
      <c r="E361">
        <v>2</v>
      </c>
      <c r="F361">
        <v>12</v>
      </c>
      <c r="G361">
        <v>2</v>
      </c>
      <c r="H361">
        <v>0</v>
      </c>
      <c r="I361">
        <v>0</v>
      </c>
      <c r="J361">
        <v>1</v>
      </c>
      <c r="L361" s="52">
        <f t="shared" si="47"/>
        <v>178.5625</v>
      </c>
      <c r="M361" s="52"/>
      <c r="N361">
        <f>IF(E361=2,E361*propocet!$K$17,propocet!$K$15+propocet!$K$17)</f>
        <v>6.5000000000000009</v>
      </c>
      <c r="O361" s="2">
        <f t="shared" si="40"/>
        <v>7.6875</v>
      </c>
      <c r="P361" s="2">
        <f t="shared" si="41"/>
        <v>25.574999999999999</v>
      </c>
      <c r="Q361" s="2">
        <f>E361*VLOOKUP(popis!$B$23,Uvse,2,0)</f>
        <v>22.349999999999998</v>
      </c>
      <c r="R361" s="2">
        <f>E361*VLOOKUP(popis!$B$28,Uvse,2,0)</f>
        <v>10.875</v>
      </c>
      <c r="S361" s="2">
        <f>IF(F361=12,CO_ukony!$K$7,IF(F361=6,CO_ukony!$K$6,IF(F361=3,propocet!$K$20,F361*VLOOKUP($AA$13,Uvse,2,0))))</f>
        <v>34.125</v>
      </c>
      <c r="T361" s="2">
        <f>IF(F361=12,CO_ukony!$K$5,IF(F361=6,CO_ukony!$K$4,IF(F361=3,propocet!$K$22,F361*VLOOKUP($AA$14,Uvse,2,0))))</f>
        <v>53.862500000000004</v>
      </c>
      <c r="U361" s="2">
        <f t="shared" si="42"/>
        <v>14.374999999999998</v>
      </c>
      <c r="V361" s="2">
        <f t="shared" si="43"/>
        <v>9.7125000000000004</v>
      </c>
      <c r="W361" s="2">
        <f t="shared" si="44"/>
        <v>0</v>
      </c>
      <c r="X361" s="2">
        <f t="shared" si="45"/>
        <v>0</v>
      </c>
      <c r="Y361" s="2">
        <f t="shared" si="46"/>
        <v>0</v>
      </c>
    </row>
    <row r="362" spans="2:25">
      <c r="B362" t="s">
        <v>509</v>
      </c>
      <c r="E362">
        <v>2</v>
      </c>
      <c r="F362">
        <v>12</v>
      </c>
      <c r="G362">
        <v>2</v>
      </c>
      <c r="H362">
        <v>0</v>
      </c>
      <c r="I362">
        <v>0</v>
      </c>
      <c r="J362">
        <v>1</v>
      </c>
      <c r="L362" s="52">
        <f t="shared" si="47"/>
        <v>178.5625</v>
      </c>
      <c r="M362" s="52"/>
      <c r="N362">
        <f>IF(E362=2,E362*propocet!$K$17,propocet!$K$15+propocet!$K$17)</f>
        <v>6.5000000000000009</v>
      </c>
      <c r="O362" s="2">
        <f t="shared" si="40"/>
        <v>7.6875</v>
      </c>
      <c r="P362" s="2">
        <f t="shared" si="41"/>
        <v>25.574999999999999</v>
      </c>
      <c r="Q362" s="2">
        <f>E362*VLOOKUP(popis!$B$23,Uvse,2,0)</f>
        <v>22.349999999999998</v>
      </c>
      <c r="R362" s="2">
        <f>E362*VLOOKUP(popis!$B$28,Uvse,2,0)</f>
        <v>10.875</v>
      </c>
      <c r="S362" s="2">
        <f>IF(F362=12,CO_ukony!$K$7,IF(F362=6,CO_ukony!$K$6,IF(F362=3,propocet!$K$20,F362*VLOOKUP($AA$13,Uvse,2,0))))</f>
        <v>34.125</v>
      </c>
      <c r="T362" s="2">
        <f>IF(F362=12,CO_ukony!$K$5,IF(F362=6,CO_ukony!$K$4,IF(F362=3,propocet!$K$22,F362*VLOOKUP($AA$14,Uvse,2,0))))</f>
        <v>53.862500000000004</v>
      </c>
      <c r="U362" s="2">
        <f t="shared" si="42"/>
        <v>14.374999999999998</v>
      </c>
      <c r="V362" s="2">
        <f t="shared" si="43"/>
        <v>9.7125000000000004</v>
      </c>
      <c r="W362" s="2">
        <f t="shared" si="44"/>
        <v>0</v>
      </c>
      <c r="X362" s="2">
        <f t="shared" si="45"/>
        <v>0</v>
      </c>
      <c r="Y362" s="2">
        <f t="shared" si="46"/>
        <v>0</v>
      </c>
    </row>
    <row r="363" spans="2:25">
      <c r="B363" t="s">
        <v>510</v>
      </c>
      <c r="E363">
        <v>2</v>
      </c>
      <c r="F363">
        <v>12</v>
      </c>
      <c r="G363">
        <v>2</v>
      </c>
      <c r="H363">
        <v>0</v>
      </c>
      <c r="I363">
        <v>0</v>
      </c>
      <c r="J363">
        <v>1</v>
      </c>
      <c r="L363" s="52">
        <f t="shared" si="47"/>
        <v>178.5625</v>
      </c>
      <c r="M363" s="52"/>
      <c r="N363">
        <f>IF(E363=2,E363*propocet!$K$17,propocet!$K$15+propocet!$K$17)</f>
        <v>6.5000000000000009</v>
      </c>
      <c r="O363" s="2">
        <f t="shared" si="40"/>
        <v>7.6875</v>
      </c>
      <c r="P363" s="2">
        <f t="shared" si="41"/>
        <v>25.574999999999999</v>
      </c>
      <c r="Q363" s="2">
        <f>E363*VLOOKUP(popis!$B$23,Uvse,2,0)</f>
        <v>22.349999999999998</v>
      </c>
      <c r="R363" s="2">
        <f>E363*VLOOKUP(popis!$B$28,Uvse,2,0)</f>
        <v>10.875</v>
      </c>
      <c r="S363" s="2">
        <f>IF(F363=12,CO_ukony!$K$7,IF(F363=6,CO_ukony!$K$6,IF(F363=3,propocet!$K$20,F363*VLOOKUP($AA$13,Uvse,2,0))))</f>
        <v>34.125</v>
      </c>
      <c r="T363" s="2">
        <f>IF(F363=12,CO_ukony!$K$5,IF(F363=6,CO_ukony!$K$4,IF(F363=3,propocet!$K$22,F363*VLOOKUP($AA$14,Uvse,2,0))))</f>
        <v>53.862500000000004</v>
      </c>
      <c r="U363" s="2">
        <f t="shared" si="42"/>
        <v>14.374999999999998</v>
      </c>
      <c r="V363" s="2">
        <f t="shared" si="43"/>
        <v>9.7125000000000004</v>
      </c>
      <c r="W363" s="2">
        <f t="shared" si="44"/>
        <v>0</v>
      </c>
      <c r="X363" s="2">
        <f t="shared" si="45"/>
        <v>0</v>
      </c>
      <c r="Y363" s="2">
        <f t="shared" si="46"/>
        <v>0</v>
      </c>
    </row>
    <row r="364" spans="2:25">
      <c r="B364" t="s">
        <v>511</v>
      </c>
      <c r="E364">
        <v>2</v>
      </c>
      <c r="F364">
        <v>12</v>
      </c>
      <c r="G364">
        <v>2</v>
      </c>
      <c r="H364">
        <v>0</v>
      </c>
      <c r="I364">
        <v>0</v>
      </c>
      <c r="J364">
        <v>1</v>
      </c>
      <c r="L364" s="52">
        <f t="shared" si="47"/>
        <v>178.5625</v>
      </c>
      <c r="M364" s="52"/>
      <c r="N364">
        <f>IF(E364=2,E364*propocet!$K$17,propocet!$K$15+propocet!$K$17)</f>
        <v>6.5000000000000009</v>
      </c>
      <c r="O364" s="2">
        <f t="shared" si="40"/>
        <v>7.6875</v>
      </c>
      <c r="P364" s="2">
        <f t="shared" si="41"/>
        <v>25.574999999999999</v>
      </c>
      <c r="Q364" s="2">
        <f>E364*VLOOKUP(popis!$B$23,Uvse,2,0)</f>
        <v>22.349999999999998</v>
      </c>
      <c r="R364" s="2">
        <f>E364*VLOOKUP(popis!$B$28,Uvse,2,0)</f>
        <v>10.875</v>
      </c>
      <c r="S364" s="2">
        <f>IF(F364=12,CO_ukony!$K$7,IF(F364=6,CO_ukony!$K$6,IF(F364=3,propocet!$K$20,F364*VLOOKUP($AA$13,Uvse,2,0))))</f>
        <v>34.125</v>
      </c>
      <c r="T364" s="2">
        <f>IF(F364=12,CO_ukony!$K$5,IF(F364=6,CO_ukony!$K$4,IF(F364=3,propocet!$K$22,F364*VLOOKUP($AA$14,Uvse,2,0))))</f>
        <v>53.862500000000004</v>
      </c>
      <c r="U364" s="2">
        <f t="shared" si="42"/>
        <v>14.374999999999998</v>
      </c>
      <c r="V364" s="2">
        <f t="shared" si="43"/>
        <v>9.7125000000000004</v>
      </c>
      <c r="W364" s="2">
        <f t="shared" si="44"/>
        <v>0</v>
      </c>
      <c r="X364" s="2">
        <f t="shared" si="45"/>
        <v>0</v>
      </c>
      <c r="Y364" s="2">
        <f t="shared" si="46"/>
        <v>0</v>
      </c>
    </row>
    <row r="365" spans="2:25">
      <c r="B365" t="s">
        <v>512</v>
      </c>
      <c r="E365">
        <v>2</v>
      </c>
      <c r="F365">
        <v>3</v>
      </c>
      <c r="G365">
        <v>2</v>
      </c>
      <c r="H365">
        <v>0</v>
      </c>
      <c r="I365">
        <v>0</v>
      </c>
      <c r="J365">
        <v>1</v>
      </c>
      <c r="L365" s="52">
        <f t="shared" si="47"/>
        <v>113.14999999999999</v>
      </c>
      <c r="M365" s="52"/>
      <c r="N365">
        <f>IF(E365=2,E365*propocet!$K$17,propocet!$K$15+propocet!$K$17)</f>
        <v>6.5000000000000009</v>
      </c>
      <c r="O365" s="2">
        <f t="shared" si="40"/>
        <v>7.6875</v>
      </c>
      <c r="P365" s="2">
        <f t="shared" si="41"/>
        <v>25.574999999999999</v>
      </c>
      <c r="Q365" s="2">
        <f>E365*VLOOKUP(popis!$B$23,Uvse,2,0)</f>
        <v>22.349999999999998</v>
      </c>
      <c r="R365" s="2">
        <f>E365*VLOOKUP(popis!$B$28,Uvse,2,0)</f>
        <v>10.875</v>
      </c>
      <c r="S365" s="2">
        <f>IF(F365=12,CO_ukony!$K$7,IF(F365=6,CO_ukony!$K$6,IF(F365=3,propocet!$K$20,F365*VLOOKUP($AA$13,Uvse,2,0))))</f>
        <v>10.6625</v>
      </c>
      <c r="T365" s="2">
        <f>IF(F365=12,CO_ukony!$K$5,IF(F365=6,CO_ukony!$K$4,IF(F365=3,propocet!$K$22,F365*VLOOKUP($AA$14,Uvse,2,0))))</f>
        <v>11.9125</v>
      </c>
      <c r="U365" s="2">
        <f t="shared" si="42"/>
        <v>14.374999999999998</v>
      </c>
      <c r="V365" s="2">
        <f t="shared" si="43"/>
        <v>9.7125000000000004</v>
      </c>
      <c r="W365" s="2">
        <f t="shared" si="44"/>
        <v>0</v>
      </c>
      <c r="X365" s="2">
        <f t="shared" si="45"/>
        <v>0</v>
      </c>
      <c r="Y365" s="2">
        <f t="shared" si="46"/>
        <v>0</v>
      </c>
    </row>
    <row r="366" spans="2:25">
      <c r="B366" t="s">
        <v>513</v>
      </c>
      <c r="E366">
        <v>2</v>
      </c>
      <c r="F366">
        <v>6</v>
      </c>
      <c r="G366">
        <v>2</v>
      </c>
      <c r="H366">
        <v>0</v>
      </c>
      <c r="I366">
        <v>0</v>
      </c>
      <c r="J366">
        <v>1</v>
      </c>
      <c r="L366" s="52">
        <f t="shared" si="47"/>
        <v>129.36249999999998</v>
      </c>
      <c r="M366" s="52"/>
      <c r="N366">
        <f>IF(E366=2,E366*propocet!$K$17,propocet!$K$15+propocet!$K$17)</f>
        <v>6.5000000000000009</v>
      </c>
      <c r="O366" s="2">
        <f t="shared" si="40"/>
        <v>7.6875</v>
      </c>
      <c r="P366" s="2">
        <f t="shared" si="41"/>
        <v>25.574999999999999</v>
      </c>
      <c r="Q366" s="2">
        <f>E366*VLOOKUP(popis!$B$23,Uvse,2,0)</f>
        <v>22.349999999999998</v>
      </c>
      <c r="R366" s="2">
        <f>E366*VLOOKUP(popis!$B$28,Uvse,2,0)</f>
        <v>10.875</v>
      </c>
      <c r="S366" s="2">
        <f>IF(F366=12,CO_ukony!$K$7,IF(F366=6,CO_ukony!$K$6,IF(F366=3,propocet!$K$20,F366*VLOOKUP($AA$13,Uvse,2,0))))</f>
        <v>14.725</v>
      </c>
      <c r="T366" s="2">
        <f>IF(F366=12,CO_ukony!$K$5,IF(F366=6,CO_ukony!$K$4,IF(F366=3,propocet!$K$22,F366*VLOOKUP($AA$14,Uvse,2,0))))</f>
        <v>24.0625</v>
      </c>
      <c r="U366" s="2">
        <f t="shared" si="42"/>
        <v>14.374999999999998</v>
      </c>
      <c r="V366" s="2">
        <f t="shared" si="43"/>
        <v>9.7125000000000004</v>
      </c>
      <c r="W366" s="2">
        <f t="shared" si="44"/>
        <v>0</v>
      </c>
      <c r="X366" s="2">
        <f t="shared" si="45"/>
        <v>0</v>
      </c>
      <c r="Y366" s="2">
        <f t="shared" si="46"/>
        <v>0</v>
      </c>
    </row>
    <row r="367" spans="2:25">
      <c r="B367" t="s">
        <v>514</v>
      </c>
      <c r="E367">
        <v>2</v>
      </c>
      <c r="F367">
        <v>2</v>
      </c>
      <c r="G367">
        <v>2</v>
      </c>
      <c r="H367">
        <v>0</v>
      </c>
      <c r="I367">
        <v>0</v>
      </c>
      <c r="J367">
        <v>1</v>
      </c>
      <c r="L367" s="52">
        <f t="shared" si="47"/>
        <v>104.78958333333334</v>
      </c>
      <c r="M367" s="52"/>
      <c r="N367">
        <f>IF(E367=2,E367*propocet!$K$17,propocet!$K$15+propocet!$K$17)</f>
        <v>6.5000000000000009</v>
      </c>
      <c r="O367" s="2">
        <f t="shared" si="40"/>
        <v>7.6875</v>
      </c>
      <c r="P367" s="2">
        <f t="shared" si="41"/>
        <v>25.574999999999999</v>
      </c>
      <c r="Q367" s="2">
        <f>E367*VLOOKUP(popis!$B$23,Uvse,2,0)</f>
        <v>22.349999999999998</v>
      </c>
      <c r="R367" s="2">
        <f>E367*VLOOKUP(popis!$B$28,Uvse,2,0)</f>
        <v>10.875</v>
      </c>
      <c r="S367" s="2">
        <f>IF(F367=12,CO_ukony!$K$7,IF(F367=6,CO_ukony!$K$6,IF(F367=3,propocet!$K$20,F367*VLOOKUP($AA$13,Uvse,2,0))))</f>
        <v>5.9013888888888895</v>
      </c>
      <c r="T367" s="2">
        <f>IF(F367=12,CO_ukony!$K$5,IF(F367=6,CO_ukony!$K$4,IF(F367=3,propocet!$K$22,F367*VLOOKUP($AA$14,Uvse,2,0))))</f>
        <v>8.313194444444445</v>
      </c>
      <c r="U367" s="2">
        <f t="shared" si="42"/>
        <v>14.374999999999998</v>
      </c>
      <c r="V367" s="2">
        <f t="shared" si="43"/>
        <v>9.7125000000000004</v>
      </c>
      <c r="W367" s="2">
        <f t="shared" si="44"/>
        <v>0</v>
      </c>
      <c r="X367" s="2">
        <f t="shared" si="45"/>
        <v>0</v>
      </c>
      <c r="Y367" s="2">
        <f t="shared" si="46"/>
        <v>0</v>
      </c>
    </row>
    <row r="368" spans="2:25">
      <c r="B368" t="s">
        <v>515</v>
      </c>
      <c r="E368">
        <v>2</v>
      </c>
      <c r="F368">
        <v>6</v>
      </c>
      <c r="G368">
        <v>2</v>
      </c>
      <c r="H368">
        <v>0</v>
      </c>
      <c r="I368">
        <v>0</v>
      </c>
      <c r="J368">
        <v>1</v>
      </c>
      <c r="L368" s="52">
        <f t="shared" si="47"/>
        <v>129.36249999999998</v>
      </c>
      <c r="M368" s="52"/>
      <c r="N368">
        <f>IF(E368=2,E368*propocet!$K$17,propocet!$K$15+propocet!$K$17)</f>
        <v>6.5000000000000009</v>
      </c>
      <c r="O368" s="2">
        <f t="shared" si="40"/>
        <v>7.6875</v>
      </c>
      <c r="P368" s="2">
        <f t="shared" si="41"/>
        <v>25.574999999999999</v>
      </c>
      <c r="Q368" s="2">
        <f>E368*VLOOKUP(popis!$B$23,Uvse,2,0)</f>
        <v>22.349999999999998</v>
      </c>
      <c r="R368" s="2">
        <f>E368*VLOOKUP(popis!$B$28,Uvse,2,0)</f>
        <v>10.875</v>
      </c>
      <c r="S368" s="2">
        <f>IF(F368=12,CO_ukony!$K$7,IF(F368=6,CO_ukony!$K$6,IF(F368=3,propocet!$K$20,F368*VLOOKUP($AA$13,Uvse,2,0))))</f>
        <v>14.725</v>
      </c>
      <c r="T368" s="2">
        <f>IF(F368=12,CO_ukony!$K$5,IF(F368=6,CO_ukony!$K$4,IF(F368=3,propocet!$K$22,F368*VLOOKUP($AA$14,Uvse,2,0))))</f>
        <v>24.0625</v>
      </c>
      <c r="U368" s="2">
        <f t="shared" si="42"/>
        <v>14.374999999999998</v>
      </c>
      <c r="V368" s="2">
        <f t="shared" si="43"/>
        <v>9.7125000000000004</v>
      </c>
      <c r="W368" s="2">
        <f t="shared" si="44"/>
        <v>0</v>
      </c>
      <c r="X368" s="2">
        <f t="shared" si="45"/>
        <v>0</v>
      </c>
      <c r="Y368" s="2">
        <f t="shared" si="46"/>
        <v>0</v>
      </c>
    </row>
    <row r="369" spans="2:25">
      <c r="B369" t="s">
        <v>516</v>
      </c>
      <c r="E369">
        <v>2</v>
      </c>
      <c r="F369">
        <v>4</v>
      </c>
      <c r="G369">
        <v>2</v>
      </c>
      <c r="H369">
        <v>0</v>
      </c>
      <c r="I369">
        <v>0</v>
      </c>
      <c r="J369">
        <v>1</v>
      </c>
      <c r="L369" s="52">
        <f t="shared" si="47"/>
        <v>119.00416666666666</v>
      </c>
      <c r="M369" s="52"/>
      <c r="N369">
        <f>IF(E369=2,E369*propocet!$K$17,propocet!$K$15+propocet!$K$17)</f>
        <v>6.5000000000000009</v>
      </c>
      <c r="O369" s="2">
        <f t="shared" si="40"/>
        <v>7.6875</v>
      </c>
      <c r="P369" s="2">
        <f t="shared" si="41"/>
        <v>25.574999999999999</v>
      </c>
      <c r="Q369" s="2">
        <f>E369*VLOOKUP(popis!$B$23,Uvse,2,0)</f>
        <v>22.349999999999998</v>
      </c>
      <c r="R369" s="2">
        <f>E369*VLOOKUP(popis!$B$28,Uvse,2,0)</f>
        <v>10.875</v>
      </c>
      <c r="S369" s="2">
        <f>IF(F369=12,CO_ukony!$K$7,IF(F369=6,CO_ukony!$K$6,IF(F369=3,propocet!$K$20,F369*VLOOKUP($AA$13,Uvse,2,0))))</f>
        <v>11.802777777777779</v>
      </c>
      <c r="T369" s="2">
        <f>IF(F369=12,CO_ukony!$K$5,IF(F369=6,CO_ukony!$K$4,IF(F369=3,propocet!$K$22,F369*VLOOKUP($AA$14,Uvse,2,0))))</f>
        <v>16.62638888888889</v>
      </c>
      <c r="U369" s="2">
        <f t="shared" si="42"/>
        <v>14.374999999999998</v>
      </c>
      <c r="V369" s="2">
        <f t="shared" si="43"/>
        <v>9.7125000000000004</v>
      </c>
      <c r="W369" s="2">
        <f t="shared" si="44"/>
        <v>0</v>
      </c>
      <c r="X369" s="2">
        <f t="shared" si="45"/>
        <v>0</v>
      </c>
      <c r="Y369" s="2">
        <f t="shared" si="46"/>
        <v>0</v>
      </c>
    </row>
    <row r="370" spans="2:25">
      <c r="B370" t="s">
        <v>517</v>
      </c>
      <c r="E370">
        <v>2</v>
      </c>
      <c r="F370">
        <v>2</v>
      </c>
      <c r="G370">
        <v>2</v>
      </c>
      <c r="H370">
        <v>0</v>
      </c>
      <c r="I370">
        <v>0</v>
      </c>
      <c r="J370">
        <v>1</v>
      </c>
      <c r="L370" s="52">
        <f t="shared" si="47"/>
        <v>104.78958333333334</v>
      </c>
      <c r="M370" s="52"/>
      <c r="N370">
        <f>IF(E370=2,E370*propocet!$K$17,propocet!$K$15+propocet!$K$17)</f>
        <v>6.5000000000000009</v>
      </c>
      <c r="O370" s="2">
        <f t="shared" ref="O370:O430" si="48">J370*VLOOKUP($AA$2,Uvse,2,0)</f>
        <v>7.6875</v>
      </c>
      <c r="P370" s="2">
        <f t="shared" ref="P370:P430" si="49">J370*VLOOKUP($AA$3,Uvse,2,0)</f>
        <v>25.574999999999999</v>
      </c>
      <c r="Q370" s="2">
        <f>E370*VLOOKUP(popis!$B$23,Uvse,2,0)</f>
        <v>22.349999999999998</v>
      </c>
      <c r="R370" s="2">
        <f>E370*VLOOKUP(popis!$B$28,Uvse,2,0)</f>
        <v>10.875</v>
      </c>
      <c r="S370" s="2">
        <f>IF(F370=12,CO_ukony!$K$7,IF(F370=6,CO_ukony!$K$6,IF(F370=3,propocet!$K$20,F370*VLOOKUP($AA$13,Uvse,2,0))))</f>
        <v>5.9013888888888895</v>
      </c>
      <c r="T370" s="2">
        <f>IF(F370=12,CO_ukony!$K$5,IF(F370=6,CO_ukony!$K$4,IF(F370=3,propocet!$K$22,F370*VLOOKUP($AA$14,Uvse,2,0))))</f>
        <v>8.313194444444445</v>
      </c>
      <c r="U370" s="2">
        <f t="shared" ref="U370:U430" si="50">G370*VLOOKUP($AA$10,Uvse,2,0)</f>
        <v>14.374999999999998</v>
      </c>
      <c r="V370" s="2">
        <f t="shared" ref="V370:V430" si="51">G370*VLOOKUP($AA$11,Uvse,2,0)</f>
        <v>9.7125000000000004</v>
      </c>
      <c r="W370" s="2">
        <f t="shared" ref="W370:W430" si="52">H370*VLOOKUP($AA$9,Uvse,2,0)</f>
        <v>0</v>
      </c>
      <c r="X370" s="2">
        <f t="shared" ref="X370:X430" si="53">I370*VLOOKUP($AA$12,Uvse,2,0)</f>
        <v>0</v>
      </c>
      <c r="Y370" s="2">
        <f t="shared" ref="Y370:Y430" si="54">I370*VLOOKUP($AA$8,Uvse,2,0)</f>
        <v>0</v>
      </c>
    </row>
    <row r="371" spans="2:25">
      <c r="B371" t="s">
        <v>518</v>
      </c>
      <c r="E371">
        <v>2</v>
      </c>
      <c r="F371">
        <v>4</v>
      </c>
      <c r="G371">
        <v>2</v>
      </c>
      <c r="H371">
        <v>0</v>
      </c>
      <c r="I371">
        <v>0</v>
      </c>
      <c r="J371">
        <v>1</v>
      </c>
      <c r="L371" s="52">
        <f t="shared" ref="L371:L431" si="55">SUM(O371:Y371)</f>
        <v>119.00416666666666</v>
      </c>
      <c r="M371" s="52"/>
      <c r="N371">
        <f>IF(E371=2,E371*propocet!$K$17,propocet!$K$15+propocet!$K$17)</f>
        <v>6.5000000000000009</v>
      </c>
      <c r="O371" s="2">
        <f t="shared" si="48"/>
        <v>7.6875</v>
      </c>
      <c r="P371" s="2">
        <f t="shared" si="49"/>
        <v>25.574999999999999</v>
      </c>
      <c r="Q371" s="2">
        <f>E371*VLOOKUP(popis!$B$23,Uvse,2,0)</f>
        <v>22.349999999999998</v>
      </c>
      <c r="R371" s="2">
        <f>E371*VLOOKUP(popis!$B$28,Uvse,2,0)</f>
        <v>10.875</v>
      </c>
      <c r="S371" s="2">
        <f>IF(F371=12,CO_ukony!$K$7,IF(F371=6,CO_ukony!$K$6,IF(F371=3,propocet!$K$20,F371*VLOOKUP($AA$13,Uvse,2,0))))</f>
        <v>11.802777777777779</v>
      </c>
      <c r="T371" s="2">
        <f>IF(F371=12,CO_ukony!$K$5,IF(F371=6,CO_ukony!$K$4,IF(F371=3,propocet!$K$22,F371*VLOOKUP($AA$14,Uvse,2,0))))</f>
        <v>16.62638888888889</v>
      </c>
      <c r="U371" s="2">
        <f t="shared" si="50"/>
        <v>14.374999999999998</v>
      </c>
      <c r="V371" s="2">
        <f t="shared" si="51"/>
        <v>9.7125000000000004</v>
      </c>
      <c r="W371" s="2">
        <f t="shared" si="52"/>
        <v>0</v>
      </c>
      <c r="X371" s="2">
        <f t="shared" si="53"/>
        <v>0</v>
      </c>
      <c r="Y371" s="2">
        <f t="shared" si="54"/>
        <v>0</v>
      </c>
    </row>
    <row r="372" spans="2:25">
      <c r="B372" t="s">
        <v>519</v>
      </c>
      <c r="E372">
        <v>1</v>
      </c>
      <c r="F372">
        <v>2</v>
      </c>
      <c r="G372">
        <v>2</v>
      </c>
      <c r="H372">
        <v>0</v>
      </c>
      <c r="I372">
        <v>0</v>
      </c>
      <c r="J372">
        <v>1</v>
      </c>
      <c r="L372" s="52">
        <f t="shared" si="55"/>
        <v>88.177083333333343</v>
      </c>
      <c r="M372" s="52"/>
      <c r="N372">
        <f>IF(E372=2,E372*propocet!$K$17,propocet!$K$15+propocet!$K$17)</f>
        <v>13.575000000000001</v>
      </c>
      <c r="O372" s="2">
        <f t="shared" si="48"/>
        <v>7.6875</v>
      </c>
      <c r="P372" s="2">
        <f t="shared" si="49"/>
        <v>25.574999999999999</v>
      </c>
      <c r="Q372" s="2">
        <f>E372*VLOOKUP(popis!$B$23,Uvse,2,0)</f>
        <v>11.174999999999999</v>
      </c>
      <c r="R372" s="2">
        <f>E372*VLOOKUP(popis!$B$28,Uvse,2,0)</f>
        <v>5.4375</v>
      </c>
      <c r="S372" s="2">
        <f>IF(F372=12,CO_ukony!$K$7,IF(F372=6,CO_ukony!$K$6,IF(F372=3,propocet!$K$20,F372*VLOOKUP($AA$13,Uvse,2,0))))</f>
        <v>5.9013888888888895</v>
      </c>
      <c r="T372" s="2">
        <f>IF(F372=12,CO_ukony!$K$5,IF(F372=6,CO_ukony!$K$4,IF(F372=3,propocet!$K$22,F372*VLOOKUP($AA$14,Uvse,2,0))))</f>
        <v>8.313194444444445</v>
      </c>
      <c r="U372" s="2">
        <f t="shared" si="50"/>
        <v>14.374999999999998</v>
      </c>
      <c r="V372" s="2">
        <f t="shared" si="51"/>
        <v>9.7125000000000004</v>
      </c>
      <c r="W372" s="2">
        <f t="shared" si="52"/>
        <v>0</v>
      </c>
      <c r="X372" s="2">
        <f t="shared" si="53"/>
        <v>0</v>
      </c>
      <c r="Y372" s="2">
        <f t="shared" si="54"/>
        <v>0</v>
      </c>
    </row>
    <row r="373" spans="2:25">
      <c r="B373" t="s">
        <v>520</v>
      </c>
      <c r="E373">
        <v>1</v>
      </c>
      <c r="F373">
        <v>1</v>
      </c>
      <c r="G373">
        <v>2</v>
      </c>
      <c r="H373">
        <v>0</v>
      </c>
      <c r="I373">
        <v>0</v>
      </c>
      <c r="J373">
        <v>1</v>
      </c>
      <c r="L373" s="52">
        <f t="shared" si="55"/>
        <v>81.069791666666674</v>
      </c>
      <c r="M373" s="52"/>
      <c r="N373">
        <f>IF(E373=2,E373*propocet!$K$17,propocet!$K$15+propocet!$K$17)</f>
        <v>13.575000000000001</v>
      </c>
      <c r="O373" s="2">
        <f t="shared" si="48"/>
        <v>7.6875</v>
      </c>
      <c r="P373" s="2">
        <f t="shared" si="49"/>
        <v>25.574999999999999</v>
      </c>
      <c r="Q373" s="2">
        <f>E373*VLOOKUP(popis!$B$23,Uvse,2,0)</f>
        <v>11.174999999999999</v>
      </c>
      <c r="R373" s="2">
        <f>E373*VLOOKUP(popis!$B$28,Uvse,2,0)</f>
        <v>5.4375</v>
      </c>
      <c r="S373" s="2">
        <f>IF(F373=12,CO_ukony!$K$7,IF(F373=6,CO_ukony!$K$6,IF(F373=3,propocet!$K$20,F373*VLOOKUP($AA$13,Uvse,2,0))))</f>
        <v>2.9506944444444447</v>
      </c>
      <c r="T373" s="2">
        <f>IF(F373=12,CO_ukony!$K$5,IF(F373=6,CO_ukony!$K$4,IF(F373=3,propocet!$K$22,F373*VLOOKUP($AA$14,Uvse,2,0))))</f>
        <v>4.1565972222222225</v>
      </c>
      <c r="U373" s="2">
        <f t="shared" si="50"/>
        <v>14.374999999999998</v>
      </c>
      <c r="V373" s="2">
        <f t="shared" si="51"/>
        <v>9.7125000000000004</v>
      </c>
      <c r="W373" s="2">
        <f t="shared" si="52"/>
        <v>0</v>
      </c>
      <c r="X373" s="2">
        <f t="shared" si="53"/>
        <v>0</v>
      </c>
      <c r="Y373" s="2">
        <f t="shared" si="54"/>
        <v>0</v>
      </c>
    </row>
    <row r="374" spans="2:25">
      <c r="B374" t="s">
        <v>521</v>
      </c>
      <c r="E374">
        <v>1</v>
      </c>
      <c r="F374">
        <v>1</v>
      </c>
      <c r="G374">
        <v>2</v>
      </c>
      <c r="H374">
        <v>0</v>
      </c>
      <c r="I374">
        <v>0</v>
      </c>
      <c r="J374">
        <v>1</v>
      </c>
      <c r="L374" s="52">
        <f t="shared" si="55"/>
        <v>81.069791666666674</v>
      </c>
      <c r="M374" s="52"/>
      <c r="N374">
        <f>IF(E374=2,E374*propocet!$K$17,propocet!$K$15+propocet!$K$17)</f>
        <v>13.575000000000001</v>
      </c>
      <c r="O374" s="2">
        <f t="shared" si="48"/>
        <v>7.6875</v>
      </c>
      <c r="P374" s="2">
        <f t="shared" si="49"/>
        <v>25.574999999999999</v>
      </c>
      <c r="Q374" s="2">
        <f>E374*VLOOKUP(popis!$B$23,Uvse,2,0)</f>
        <v>11.174999999999999</v>
      </c>
      <c r="R374" s="2">
        <f>E374*VLOOKUP(popis!$B$28,Uvse,2,0)</f>
        <v>5.4375</v>
      </c>
      <c r="S374" s="2">
        <f>IF(F374=12,CO_ukony!$K$7,IF(F374=6,CO_ukony!$K$6,IF(F374=3,propocet!$K$20,F374*VLOOKUP($AA$13,Uvse,2,0))))</f>
        <v>2.9506944444444447</v>
      </c>
      <c r="T374" s="2">
        <f>IF(F374=12,CO_ukony!$K$5,IF(F374=6,CO_ukony!$K$4,IF(F374=3,propocet!$K$22,F374*VLOOKUP($AA$14,Uvse,2,0))))</f>
        <v>4.1565972222222225</v>
      </c>
      <c r="U374" s="2">
        <f t="shared" si="50"/>
        <v>14.374999999999998</v>
      </c>
      <c r="V374" s="2">
        <f t="shared" si="51"/>
        <v>9.7125000000000004</v>
      </c>
      <c r="W374" s="2">
        <f t="shared" si="52"/>
        <v>0</v>
      </c>
      <c r="X374" s="2">
        <f t="shared" si="53"/>
        <v>0</v>
      </c>
      <c r="Y374" s="2">
        <f t="shared" si="54"/>
        <v>0</v>
      </c>
    </row>
    <row r="375" spans="2:25">
      <c r="B375" t="s">
        <v>522</v>
      </c>
      <c r="E375">
        <v>2</v>
      </c>
      <c r="F375">
        <v>2</v>
      </c>
      <c r="G375">
        <v>2</v>
      </c>
      <c r="H375">
        <v>0</v>
      </c>
      <c r="I375">
        <v>0</v>
      </c>
      <c r="J375">
        <v>1</v>
      </c>
      <c r="L375" s="52">
        <f t="shared" si="55"/>
        <v>104.78958333333334</v>
      </c>
      <c r="M375" s="52"/>
      <c r="N375">
        <f>IF(E375=2,E375*propocet!$K$17,propocet!$K$15+propocet!$K$17)</f>
        <v>6.5000000000000009</v>
      </c>
      <c r="O375" s="2">
        <f t="shared" si="48"/>
        <v>7.6875</v>
      </c>
      <c r="P375" s="2">
        <f t="shared" si="49"/>
        <v>25.574999999999999</v>
      </c>
      <c r="Q375" s="2">
        <f>E375*VLOOKUP(popis!$B$23,Uvse,2,0)</f>
        <v>22.349999999999998</v>
      </c>
      <c r="R375" s="2">
        <f>E375*VLOOKUP(popis!$B$28,Uvse,2,0)</f>
        <v>10.875</v>
      </c>
      <c r="S375" s="2">
        <f>IF(F375=12,CO_ukony!$K$7,IF(F375=6,CO_ukony!$K$6,IF(F375=3,propocet!$K$20,F375*VLOOKUP($AA$13,Uvse,2,0))))</f>
        <v>5.9013888888888895</v>
      </c>
      <c r="T375" s="2">
        <f>IF(F375=12,CO_ukony!$K$5,IF(F375=6,CO_ukony!$K$4,IF(F375=3,propocet!$K$22,F375*VLOOKUP($AA$14,Uvse,2,0))))</f>
        <v>8.313194444444445</v>
      </c>
      <c r="U375" s="2">
        <f t="shared" si="50"/>
        <v>14.374999999999998</v>
      </c>
      <c r="V375" s="2">
        <f t="shared" si="51"/>
        <v>9.7125000000000004</v>
      </c>
      <c r="W375" s="2">
        <f t="shared" si="52"/>
        <v>0</v>
      </c>
      <c r="X375" s="2">
        <f t="shared" si="53"/>
        <v>0</v>
      </c>
      <c r="Y375" s="2">
        <f t="shared" si="54"/>
        <v>0</v>
      </c>
    </row>
    <row r="376" spans="2:25">
      <c r="B376" t="s">
        <v>523</v>
      </c>
      <c r="E376">
        <v>2</v>
      </c>
      <c r="F376">
        <v>2</v>
      </c>
      <c r="G376">
        <v>2</v>
      </c>
      <c r="H376">
        <v>0</v>
      </c>
      <c r="I376">
        <v>0</v>
      </c>
      <c r="J376">
        <v>1</v>
      </c>
      <c r="L376" s="52">
        <f t="shared" si="55"/>
        <v>104.78958333333334</v>
      </c>
      <c r="M376" s="52"/>
      <c r="N376">
        <f>IF(E376=2,E376*propocet!$K$17,propocet!$K$15+propocet!$K$17)</f>
        <v>6.5000000000000009</v>
      </c>
      <c r="O376" s="2">
        <f t="shared" si="48"/>
        <v>7.6875</v>
      </c>
      <c r="P376" s="2">
        <f t="shared" si="49"/>
        <v>25.574999999999999</v>
      </c>
      <c r="Q376" s="2">
        <f>E376*VLOOKUP(popis!$B$23,Uvse,2,0)</f>
        <v>22.349999999999998</v>
      </c>
      <c r="R376" s="2">
        <f>E376*VLOOKUP(popis!$B$28,Uvse,2,0)</f>
        <v>10.875</v>
      </c>
      <c r="S376" s="2">
        <f>IF(F376=12,CO_ukony!$K$7,IF(F376=6,CO_ukony!$K$6,IF(F376=3,propocet!$K$20,F376*VLOOKUP($AA$13,Uvse,2,0))))</f>
        <v>5.9013888888888895</v>
      </c>
      <c r="T376" s="2">
        <f>IF(F376=12,CO_ukony!$K$5,IF(F376=6,CO_ukony!$K$4,IF(F376=3,propocet!$K$22,F376*VLOOKUP($AA$14,Uvse,2,0))))</f>
        <v>8.313194444444445</v>
      </c>
      <c r="U376" s="2">
        <f t="shared" si="50"/>
        <v>14.374999999999998</v>
      </c>
      <c r="V376" s="2">
        <f t="shared" si="51"/>
        <v>9.7125000000000004</v>
      </c>
      <c r="W376" s="2">
        <f t="shared" si="52"/>
        <v>0</v>
      </c>
      <c r="X376" s="2">
        <f t="shared" si="53"/>
        <v>0</v>
      </c>
      <c r="Y376" s="2">
        <f t="shared" si="54"/>
        <v>0</v>
      </c>
    </row>
    <row r="377" spans="2:25">
      <c r="B377" t="s">
        <v>524</v>
      </c>
      <c r="E377">
        <v>2</v>
      </c>
      <c r="F377">
        <v>4</v>
      </c>
      <c r="G377">
        <v>2</v>
      </c>
      <c r="H377">
        <v>0</v>
      </c>
      <c r="I377">
        <v>0</v>
      </c>
      <c r="J377">
        <v>1</v>
      </c>
      <c r="L377" s="52">
        <f t="shared" si="55"/>
        <v>119.00416666666666</v>
      </c>
      <c r="M377" s="52"/>
      <c r="N377">
        <f>IF(E377=2,E377*propocet!$K$17,propocet!$K$15+propocet!$K$17)</f>
        <v>6.5000000000000009</v>
      </c>
      <c r="O377" s="2">
        <f t="shared" si="48"/>
        <v>7.6875</v>
      </c>
      <c r="P377" s="2">
        <f t="shared" si="49"/>
        <v>25.574999999999999</v>
      </c>
      <c r="Q377" s="2">
        <f>E377*VLOOKUP(popis!$B$23,Uvse,2,0)</f>
        <v>22.349999999999998</v>
      </c>
      <c r="R377" s="2">
        <f>E377*VLOOKUP(popis!$B$28,Uvse,2,0)</f>
        <v>10.875</v>
      </c>
      <c r="S377" s="2">
        <f>IF(F377=12,CO_ukony!$K$7,IF(F377=6,CO_ukony!$K$6,IF(F377=3,propocet!$K$20,F377*VLOOKUP($AA$13,Uvse,2,0))))</f>
        <v>11.802777777777779</v>
      </c>
      <c r="T377" s="2">
        <f>IF(F377=12,CO_ukony!$K$5,IF(F377=6,CO_ukony!$K$4,IF(F377=3,propocet!$K$22,F377*VLOOKUP($AA$14,Uvse,2,0))))</f>
        <v>16.62638888888889</v>
      </c>
      <c r="U377" s="2">
        <f t="shared" si="50"/>
        <v>14.374999999999998</v>
      </c>
      <c r="V377" s="2">
        <f t="shared" si="51"/>
        <v>9.7125000000000004</v>
      </c>
      <c r="W377" s="2">
        <f t="shared" si="52"/>
        <v>0</v>
      </c>
      <c r="X377" s="2">
        <f t="shared" si="53"/>
        <v>0</v>
      </c>
      <c r="Y377" s="2">
        <f t="shared" si="54"/>
        <v>0</v>
      </c>
    </row>
    <row r="378" spans="2:25">
      <c r="B378" t="s">
        <v>525</v>
      </c>
      <c r="E378">
        <v>2</v>
      </c>
      <c r="F378">
        <v>6</v>
      </c>
      <c r="G378">
        <v>2</v>
      </c>
      <c r="H378">
        <v>0</v>
      </c>
      <c r="I378">
        <v>0</v>
      </c>
      <c r="J378">
        <v>1</v>
      </c>
      <c r="L378" s="52">
        <f t="shared" si="55"/>
        <v>129.36249999999998</v>
      </c>
      <c r="M378" s="52"/>
      <c r="N378">
        <f>IF(E378=2,E378*propocet!$K$17,propocet!$K$15+propocet!$K$17)</f>
        <v>6.5000000000000009</v>
      </c>
      <c r="O378" s="2">
        <f t="shared" si="48"/>
        <v>7.6875</v>
      </c>
      <c r="P378" s="2">
        <f t="shared" si="49"/>
        <v>25.574999999999999</v>
      </c>
      <c r="Q378" s="2">
        <f>E378*VLOOKUP(popis!$B$23,Uvse,2,0)</f>
        <v>22.349999999999998</v>
      </c>
      <c r="R378" s="2">
        <f>E378*VLOOKUP(popis!$B$28,Uvse,2,0)</f>
        <v>10.875</v>
      </c>
      <c r="S378" s="2">
        <f>IF(F378=12,CO_ukony!$K$7,IF(F378=6,CO_ukony!$K$6,IF(F378=3,propocet!$K$20,F378*VLOOKUP($AA$13,Uvse,2,0))))</f>
        <v>14.725</v>
      </c>
      <c r="T378" s="2">
        <f>IF(F378=12,CO_ukony!$K$5,IF(F378=6,CO_ukony!$K$4,IF(F378=3,propocet!$K$22,F378*VLOOKUP($AA$14,Uvse,2,0))))</f>
        <v>24.0625</v>
      </c>
      <c r="U378" s="2">
        <f t="shared" si="50"/>
        <v>14.374999999999998</v>
      </c>
      <c r="V378" s="2">
        <f t="shared" si="51"/>
        <v>9.7125000000000004</v>
      </c>
      <c r="W378" s="2">
        <f t="shared" si="52"/>
        <v>0</v>
      </c>
      <c r="X378" s="2">
        <f t="shared" si="53"/>
        <v>0</v>
      </c>
      <c r="Y378" s="2">
        <f t="shared" si="54"/>
        <v>0</v>
      </c>
    </row>
    <row r="379" spans="2:25">
      <c r="B379" t="s">
        <v>526</v>
      </c>
      <c r="E379">
        <v>2</v>
      </c>
      <c r="F379">
        <v>6</v>
      </c>
      <c r="G379">
        <v>2</v>
      </c>
      <c r="H379">
        <v>0</v>
      </c>
      <c r="I379">
        <v>0</v>
      </c>
      <c r="J379">
        <v>1</v>
      </c>
      <c r="L379" s="52">
        <f t="shared" si="55"/>
        <v>129.36249999999998</v>
      </c>
      <c r="M379" s="52"/>
      <c r="N379">
        <f>IF(E379=2,E379*propocet!$K$17,propocet!$K$15+propocet!$K$17)</f>
        <v>6.5000000000000009</v>
      </c>
      <c r="O379" s="2">
        <f t="shared" si="48"/>
        <v>7.6875</v>
      </c>
      <c r="P379" s="2">
        <f t="shared" si="49"/>
        <v>25.574999999999999</v>
      </c>
      <c r="Q379" s="2">
        <f>E379*VLOOKUP(popis!$B$23,Uvse,2,0)</f>
        <v>22.349999999999998</v>
      </c>
      <c r="R379" s="2">
        <f>E379*VLOOKUP(popis!$B$28,Uvse,2,0)</f>
        <v>10.875</v>
      </c>
      <c r="S379" s="2">
        <f>IF(F379=12,CO_ukony!$K$7,IF(F379=6,CO_ukony!$K$6,IF(F379=3,propocet!$K$20,F379*VLOOKUP($AA$13,Uvse,2,0))))</f>
        <v>14.725</v>
      </c>
      <c r="T379" s="2">
        <f>IF(F379=12,CO_ukony!$K$5,IF(F379=6,CO_ukony!$K$4,IF(F379=3,propocet!$K$22,F379*VLOOKUP($AA$14,Uvse,2,0))))</f>
        <v>24.0625</v>
      </c>
      <c r="U379" s="2">
        <f t="shared" si="50"/>
        <v>14.374999999999998</v>
      </c>
      <c r="V379" s="2">
        <f t="shared" si="51"/>
        <v>9.7125000000000004</v>
      </c>
      <c r="W379" s="2">
        <f t="shared" si="52"/>
        <v>0</v>
      </c>
      <c r="X379" s="2">
        <f t="shared" si="53"/>
        <v>0</v>
      </c>
      <c r="Y379" s="2">
        <f t="shared" si="54"/>
        <v>0</v>
      </c>
    </row>
    <row r="380" spans="2:25">
      <c r="B380" t="s">
        <v>527</v>
      </c>
      <c r="E380">
        <v>2</v>
      </c>
      <c r="F380">
        <v>12</v>
      </c>
      <c r="G380">
        <v>2</v>
      </c>
      <c r="H380">
        <v>0</v>
      </c>
      <c r="I380">
        <v>0</v>
      </c>
      <c r="J380">
        <v>1</v>
      </c>
      <c r="L380" s="52">
        <f t="shared" si="55"/>
        <v>178.5625</v>
      </c>
      <c r="M380" s="52"/>
      <c r="N380">
        <f>IF(E380=2,E380*propocet!$K$17,propocet!$K$15+propocet!$K$17)</f>
        <v>6.5000000000000009</v>
      </c>
      <c r="O380" s="2">
        <f t="shared" si="48"/>
        <v>7.6875</v>
      </c>
      <c r="P380" s="2">
        <f t="shared" si="49"/>
        <v>25.574999999999999</v>
      </c>
      <c r="Q380" s="2">
        <f>E380*VLOOKUP(popis!$B$23,Uvse,2,0)</f>
        <v>22.349999999999998</v>
      </c>
      <c r="R380" s="2">
        <f>E380*VLOOKUP(popis!$B$28,Uvse,2,0)</f>
        <v>10.875</v>
      </c>
      <c r="S380" s="2">
        <f>IF(F380=12,CO_ukony!$K$7,IF(F380=6,CO_ukony!$K$6,IF(F380=3,propocet!$K$20,F380*VLOOKUP($AA$13,Uvse,2,0))))</f>
        <v>34.125</v>
      </c>
      <c r="T380" s="2">
        <f>IF(F380=12,CO_ukony!$K$5,IF(F380=6,CO_ukony!$K$4,IF(F380=3,propocet!$K$22,F380*VLOOKUP($AA$14,Uvse,2,0))))</f>
        <v>53.862500000000004</v>
      </c>
      <c r="U380" s="2">
        <f t="shared" si="50"/>
        <v>14.374999999999998</v>
      </c>
      <c r="V380" s="2">
        <f t="shared" si="51"/>
        <v>9.7125000000000004</v>
      </c>
      <c r="W380" s="2">
        <f t="shared" si="52"/>
        <v>0</v>
      </c>
      <c r="X380" s="2">
        <f t="shared" si="53"/>
        <v>0</v>
      </c>
      <c r="Y380" s="2">
        <f t="shared" si="54"/>
        <v>0</v>
      </c>
    </row>
    <row r="381" spans="2:25">
      <c r="B381" t="s">
        <v>528</v>
      </c>
      <c r="E381">
        <v>2</v>
      </c>
      <c r="F381">
        <v>12</v>
      </c>
      <c r="G381">
        <v>2</v>
      </c>
      <c r="H381">
        <v>0</v>
      </c>
      <c r="I381">
        <v>0</v>
      </c>
      <c r="J381">
        <v>1</v>
      </c>
      <c r="L381" s="52">
        <f t="shared" si="55"/>
        <v>178.5625</v>
      </c>
      <c r="M381" s="52"/>
      <c r="N381">
        <f>IF(E381=2,E381*propocet!$K$17,propocet!$K$15+propocet!$K$17)</f>
        <v>6.5000000000000009</v>
      </c>
      <c r="O381" s="2">
        <f t="shared" si="48"/>
        <v>7.6875</v>
      </c>
      <c r="P381" s="2">
        <f t="shared" si="49"/>
        <v>25.574999999999999</v>
      </c>
      <c r="Q381" s="2">
        <f>E381*VLOOKUP(popis!$B$23,Uvse,2,0)</f>
        <v>22.349999999999998</v>
      </c>
      <c r="R381" s="2">
        <f>E381*VLOOKUP(popis!$B$28,Uvse,2,0)</f>
        <v>10.875</v>
      </c>
      <c r="S381" s="2">
        <f>IF(F381=12,CO_ukony!$K$7,IF(F381=6,CO_ukony!$K$6,IF(F381=3,propocet!$K$20,F381*VLOOKUP($AA$13,Uvse,2,0))))</f>
        <v>34.125</v>
      </c>
      <c r="T381" s="2">
        <f>IF(F381=12,CO_ukony!$K$5,IF(F381=6,CO_ukony!$K$4,IF(F381=3,propocet!$K$22,F381*VLOOKUP($AA$14,Uvse,2,0))))</f>
        <v>53.862500000000004</v>
      </c>
      <c r="U381" s="2">
        <f t="shared" si="50"/>
        <v>14.374999999999998</v>
      </c>
      <c r="V381" s="2">
        <f t="shared" si="51"/>
        <v>9.7125000000000004</v>
      </c>
      <c r="W381" s="2">
        <f t="shared" si="52"/>
        <v>0</v>
      </c>
      <c r="X381" s="2">
        <f t="shared" si="53"/>
        <v>0</v>
      </c>
      <c r="Y381" s="2">
        <f t="shared" si="54"/>
        <v>0</v>
      </c>
    </row>
    <row r="382" spans="2:25">
      <c r="B382" t="s">
        <v>529</v>
      </c>
      <c r="E382">
        <v>1</v>
      </c>
      <c r="F382">
        <v>5</v>
      </c>
      <c r="G382">
        <v>2</v>
      </c>
      <c r="H382">
        <v>0</v>
      </c>
      <c r="I382">
        <v>0</v>
      </c>
      <c r="J382">
        <v>1</v>
      </c>
      <c r="L382" s="52">
        <f t="shared" si="55"/>
        <v>109.49895833333335</v>
      </c>
      <c r="M382" s="52"/>
      <c r="N382">
        <f>IF(E382=2,E382*propocet!$K$17,propocet!$K$15+propocet!$K$17)</f>
        <v>13.575000000000001</v>
      </c>
      <c r="O382" s="2">
        <f t="shared" si="48"/>
        <v>7.6875</v>
      </c>
      <c r="P382" s="2">
        <f t="shared" si="49"/>
        <v>25.574999999999999</v>
      </c>
      <c r="Q382" s="2">
        <f>E382*VLOOKUP(popis!$B$23,Uvse,2,0)</f>
        <v>11.174999999999999</v>
      </c>
      <c r="R382" s="2">
        <f>E382*VLOOKUP(popis!$B$28,Uvse,2,0)</f>
        <v>5.4375</v>
      </c>
      <c r="S382" s="2">
        <f>IF(F382=12,CO_ukony!$K$7,IF(F382=6,CO_ukony!$K$6,IF(F382=3,propocet!$K$20,F382*VLOOKUP($AA$13,Uvse,2,0))))</f>
        <v>14.753472222222223</v>
      </c>
      <c r="T382" s="2">
        <f>IF(F382=12,CO_ukony!$K$5,IF(F382=6,CO_ukony!$K$4,IF(F382=3,propocet!$K$22,F382*VLOOKUP($AA$14,Uvse,2,0))))</f>
        <v>20.782986111111114</v>
      </c>
      <c r="U382" s="2">
        <f t="shared" si="50"/>
        <v>14.374999999999998</v>
      </c>
      <c r="V382" s="2">
        <f t="shared" si="51"/>
        <v>9.7125000000000004</v>
      </c>
      <c r="W382" s="2">
        <f t="shared" si="52"/>
        <v>0</v>
      </c>
      <c r="X382" s="2">
        <f t="shared" si="53"/>
        <v>0</v>
      </c>
      <c r="Y382" s="2">
        <f t="shared" si="54"/>
        <v>0</v>
      </c>
    </row>
    <row r="383" spans="2:25">
      <c r="B383" t="s">
        <v>530</v>
      </c>
      <c r="E383">
        <v>2</v>
      </c>
      <c r="F383">
        <v>12</v>
      </c>
      <c r="G383">
        <v>2</v>
      </c>
      <c r="H383">
        <v>0</v>
      </c>
      <c r="I383">
        <v>0</v>
      </c>
      <c r="J383">
        <v>1</v>
      </c>
      <c r="L383" s="52">
        <f t="shared" si="55"/>
        <v>178.5625</v>
      </c>
      <c r="M383" s="52"/>
      <c r="N383">
        <f>IF(E383=2,E383*propocet!$K$17,propocet!$K$15+propocet!$K$17)</f>
        <v>6.5000000000000009</v>
      </c>
      <c r="O383" s="2">
        <f t="shared" si="48"/>
        <v>7.6875</v>
      </c>
      <c r="P383" s="2">
        <f t="shared" si="49"/>
        <v>25.574999999999999</v>
      </c>
      <c r="Q383" s="2">
        <f>E383*VLOOKUP(popis!$B$23,Uvse,2,0)</f>
        <v>22.349999999999998</v>
      </c>
      <c r="R383" s="2">
        <f>E383*VLOOKUP(popis!$B$28,Uvse,2,0)</f>
        <v>10.875</v>
      </c>
      <c r="S383" s="2">
        <f>IF(F383=12,CO_ukony!$K$7,IF(F383=6,CO_ukony!$K$6,IF(F383=3,propocet!$K$20,F383*VLOOKUP($AA$13,Uvse,2,0))))</f>
        <v>34.125</v>
      </c>
      <c r="T383" s="2">
        <f>IF(F383=12,CO_ukony!$K$5,IF(F383=6,CO_ukony!$K$4,IF(F383=3,propocet!$K$22,F383*VLOOKUP($AA$14,Uvse,2,0))))</f>
        <v>53.862500000000004</v>
      </c>
      <c r="U383" s="2">
        <f t="shared" si="50"/>
        <v>14.374999999999998</v>
      </c>
      <c r="V383" s="2">
        <f t="shared" si="51"/>
        <v>9.7125000000000004</v>
      </c>
      <c r="W383" s="2">
        <f t="shared" si="52"/>
        <v>0</v>
      </c>
      <c r="X383" s="2">
        <f t="shared" si="53"/>
        <v>0</v>
      </c>
      <c r="Y383" s="2">
        <f t="shared" si="54"/>
        <v>0</v>
      </c>
    </row>
    <row r="384" spans="2:25">
      <c r="B384" t="s">
        <v>531</v>
      </c>
      <c r="E384">
        <v>2</v>
      </c>
      <c r="F384">
        <v>6</v>
      </c>
      <c r="G384">
        <v>2</v>
      </c>
      <c r="H384">
        <v>0</v>
      </c>
      <c r="I384">
        <v>0</v>
      </c>
      <c r="J384">
        <v>1</v>
      </c>
      <c r="L384" s="52">
        <f t="shared" si="55"/>
        <v>129.36249999999998</v>
      </c>
      <c r="M384" s="52"/>
      <c r="N384">
        <f>IF(E384=2,E384*propocet!$K$17,propocet!$K$15+propocet!$K$17)</f>
        <v>6.5000000000000009</v>
      </c>
      <c r="O384" s="2">
        <f t="shared" si="48"/>
        <v>7.6875</v>
      </c>
      <c r="P384" s="2">
        <f t="shared" si="49"/>
        <v>25.574999999999999</v>
      </c>
      <c r="Q384" s="2">
        <f>E384*VLOOKUP(popis!$B$23,Uvse,2,0)</f>
        <v>22.349999999999998</v>
      </c>
      <c r="R384" s="2">
        <f>E384*VLOOKUP(popis!$B$28,Uvse,2,0)</f>
        <v>10.875</v>
      </c>
      <c r="S384" s="2">
        <f>IF(F384=12,CO_ukony!$K$7,IF(F384=6,CO_ukony!$K$6,IF(F384=3,propocet!$K$20,F384*VLOOKUP($AA$13,Uvse,2,0))))</f>
        <v>14.725</v>
      </c>
      <c r="T384" s="2">
        <f>IF(F384=12,CO_ukony!$K$5,IF(F384=6,CO_ukony!$K$4,IF(F384=3,propocet!$K$22,F384*VLOOKUP($AA$14,Uvse,2,0))))</f>
        <v>24.0625</v>
      </c>
      <c r="U384" s="2">
        <f t="shared" si="50"/>
        <v>14.374999999999998</v>
      </c>
      <c r="V384" s="2">
        <f t="shared" si="51"/>
        <v>9.7125000000000004</v>
      </c>
      <c r="W384" s="2">
        <f t="shared" si="52"/>
        <v>0</v>
      </c>
      <c r="X384" s="2">
        <f t="shared" si="53"/>
        <v>0</v>
      </c>
      <c r="Y384" s="2">
        <f t="shared" si="54"/>
        <v>0</v>
      </c>
    </row>
    <row r="385" spans="2:25">
      <c r="B385" t="s">
        <v>532</v>
      </c>
      <c r="E385">
        <v>2</v>
      </c>
      <c r="F385">
        <v>4</v>
      </c>
      <c r="G385">
        <v>2</v>
      </c>
      <c r="H385">
        <v>0</v>
      </c>
      <c r="I385">
        <v>0</v>
      </c>
      <c r="J385">
        <v>1</v>
      </c>
      <c r="L385" s="52">
        <f t="shared" si="55"/>
        <v>119.00416666666666</v>
      </c>
      <c r="M385" s="52"/>
      <c r="N385">
        <f>IF(E385=2,E385*propocet!$K$17,propocet!$K$15+propocet!$K$17)</f>
        <v>6.5000000000000009</v>
      </c>
      <c r="O385" s="2">
        <f t="shared" si="48"/>
        <v>7.6875</v>
      </c>
      <c r="P385" s="2">
        <f t="shared" si="49"/>
        <v>25.574999999999999</v>
      </c>
      <c r="Q385" s="2">
        <f>E385*VLOOKUP(popis!$B$23,Uvse,2,0)</f>
        <v>22.349999999999998</v>
      </c>
      <c r="R385" s="2">
        <f>E385*VLOOKUP(popis!$B$28,Uvse,2,0)</f>
        <v>10.875</v>
      </c>
      <c r="S385" s="2">
        <f>IF(F385=12,CO_ukony!$K$7,IF(F385=6,CO_ukony!$K$6,IF(F385=3,propocet!$K$20,F385*VLOOKUP($AA$13,Uvse,2,0))))</f>
        <v>11.802777777777779</v>
      </c>
      <c r="T385" s="2">
        <f>IF(F385=12,CO_ukony!$K$5,IF(F385=6,CO_ukony!$K$4,IF(F385=3,propocet!$K$22,F385*VLOOKUP($AA$14,Uvse,2,0))))</f>
        <v>16.62638888888889</v>
      </c>
      <c r="U385" s="2">
        <f t="shared" si="50"/>
        <v>14.374999999999998</v>
      </c>
      <c r="V385" s="2">
        <f t="shared" si="51"/>
        <v>9.7125000000000004</v>
      </c>
      <c r="W385" s="2">
        <f t="shared" si="52"/>
        <v>0</v>
      </c>
      <c r="X385" s="2">
        <f t="shared" si="53"/>
        <v>0</v>
      </c>
      <c r="Y385" s="2">
        <f t="shared" si="54"/>
        <v>0</v>
      </c>
    </row>
    <row r="386" spans="2:25">
      <c r="B386" t="s">
        <v>533</v>
      </c>
      <c r="E386">
        <v>1</v>
      </c>
      <c r="F386">
        <v>3</v>
      </c>
      <c r="G386">
        <v>2</v>
      </c>
      <c r="H386">
        <v>0</v>
      </c>
      <c r="I386">
        <v>0</v>
      </c>
      <c r="J386">
        <v>1</v>
      </c>
      <c r="L386" s="52">
        <f t="shared" si="55"/>
        <v>96.537500000000009</v>
      </c>
      <c r="M386" s="52"/>
      <c r="N386">
        <f>IF(E386=2,E386*propocet!$K$17,propocet!$K$15+propocet!$K$17)</f>
        <v>13.575000000000001</v>
      </c>
      <c r="O386" s="2">
        <f t="shared" si="48"/>
        <v>7.6875</v>
      </c>
      <c r="P386" s="2">
        <f t="shared" si="49"/>
        <v>25.574999999999999</v>
      </c>
      <c r="Q386" s="2">
        <f>E386*VLOOKUP(popis!$B$23,Uvse,2,0)</f>
        <v>11.174999999999999</v>
      </c>
      <c r="R386" s="2">
        <f>E386*VLOOKUP(popis!$B$28,Uvse,2,0)</f>
        <v>5.4375</v>
      </c>
      <c r="S386" s="2">
        <f>IF(F386=12,CO_ukony!$K$7,IF(F386=6,CO_ukony!$K$6,IF(F386=3,propocet!$K$20,F386*VLOOKUP($AA$13,Uvse,2,0))))</f>
        <v>10.6625</v>
      </c>
      <c r="T386" s="2">
        <f>IF(F386=12,CO_ukony!$K$5,IF(F386=6,CO_ukony!$K$4,IF(F386=3,propocet!$K$22,F386*VLOOKUP($AA$14,Uvse,2,0))))</f>
        <v>11.9125</v>
      </c>
      <c r="U386" s="2">
        <f t="shared" si="50"/>
        <v>14.374999999999998</v>
      </c>
      <c r="V386" s="2">
        <f t="shared" si="51"/>
        <v>9.7125000000000004</v>
      </c>
      <c r="W386" s="2">
        <f t="shared" si="52"/>
        <v>0</v>
      </c>
      <c r="X386" s="2">
        <f t="shared" si="53"/>
        <v>0</v>
      </c>
      <c r="Y386" s="2">
        <f t="shared" si="54"/>
        <v>0</v>
      </c>
    </row>
    <row r="387" spans="2:25">
      <c r="B387" t="s">
        <v>534</v>
      </c>
      <c r="E387">
        <v>2</v>
      </c>
      <c r="F387">
        <v>12</v>
      </c>
      <c r="G387">
        <v>2</v>
      </c>
      <c r="H387">
        <v>0</v>
      </c>
      <c r="I387">
        <v>0</v>
      </c>
      <c r="J387">
        <v>1</v>
      </c>
      <c r="L387" s="52">
        <f t="shared" si="55"/>
        <v>178.5625</v>
      </c>
      <c r="M387" s="52"/>
      <c r="N387">
        <f>IF(E387=2,E387*propocet!$K$17,propocet!$K$15+propocet!$K$17)</f>
        <v>6.5000000000000009</v>
      </c>
      <c r="O387" s="2">
        <f t="shared" si="48"/>
        <v>7.6875</v>
      </c>
      <c r="P387" s="2">
        <f t="shared" si="49"/>
        <v>25.574999999999999</v>
      </c>
      <c r="Q387" s="2">
        <f>E387*VLOOKUP(popis!$B$23,Uvse,2,0)</f>
        <v>22.349999999999998</v>
      </c>
      <c r="R387" s="2">
        <f>E387*VLOOKUP(popis!$B$28,Uvse,2,0)</f>
        <v>10.875</v>
      </c>
      <c r="S387" s="2">
        <f>IF(F387=12,CO_ukony!$K$7,IF(F387=6,CO_ukony!$K$6,IF(F387=3,propocet!$K$20,F387*VLOOKUP($AA$13,Uvse,2,0))))</f>
        <v>34.125</v>
      </c>
      <c r="T387" s="2">
        <f>IF(F387=12,CO_ukony!$K$5,IF(F387=6,CO_ukony!$K$4,IF(F387=3,propocet!$K$22,F387*VLOOKUP($AA$14,Uvse,2,0))))</f>
        <v>53.862500000000004</v>
      </c>
      <c r="U387" s="2">
        <f t="shared" si="50"/>
        <v>14.374999999999998</v>
      </c>
      <c r="V387" s="2">
        <f t="shared" si="51"/>
        <v>9.7125000000000004</v>
      </c>
      <c r="W387" s="2">
        <f t="shared" si="52"/>
        <v>0</v>
      </c>
      <c r="X387" s="2">
        <f t="shared" si="53"/>
        <v>0</v>
      </c>
      <c r="Y387" s="2">
        <f t="shared" si="54"/>
        <v>0</v>
      </c>
    </row>
    <row r="388" spans="2:25">
      <c r="B388" t="s">
        <v>535</v>
      </c>
      <c r="E388">
        <v>1</v>
      </c>
      <c r="F388">
        <v>3</v>
      </c>
      <c r="G388">
        <v>2</v>
      </c>
      <c r="H388">
        <v>0</v>
      </c>
      <c r="I388">
        <v>0</v>
      </c>
      <c r="J388">
        <v>1</v>
      </c>
      <c r="L388" s="52">
        <f t="shared" si="55"/>
        <v>96.537500000000009</v>
      </c>
      <c r="M388" s="52"/>
      <c r="N388">
        <f>IF(E388=2,E388*propocet!$K$17,propocet!$K$15+propocet!$K$17)</f>
        <v>13.575000000000001</v>
      </c>
      <c r="O388" s="2">
        <f t="shared" si="48"/>
        <v>7.6875</v>
      </c>
      <c r="P388" s="2">
        <f t="shared" si="49"/>
        <v>25.574999999999999</v>
      </c>
      <c r="Q388" s="2">
        <f>E388*VLOOKUP(popis!$B$23,Uvse,2,0)</f>
        <v>11.174999999999999</v>
      </c>
      <c r="R388" s="2">
        <f>E388*VLOOKUP(popis!$B$28,Uvse,2,0)</f>
        <v>5.4375</v>
      </c>
      <c r="S388" s="2">
        <f>IF(F388=12,CO_ukony!$K$7,IF(F388=6,CO_ukony!$K$6,IF(F388=3,propocet!$K$20,F388*VLOOKUP($AA$13,Uvse,2,0))))</f>
        <v>10.6625</v>
      </c>
      <c r="T388" s="2">
        <f>IF(F388=12,CO_ukony!$K$5,IF(F388=6,CO_ukony!$K$4,IF(F388=3,propocet!$K$22,F388*VLOOKUP($AA$14,Uvse,2,0))))</f>
        <v>11.9125</v>
      </c>
      <c r="U388" s="2">
        <f t="shared" si="50"/>
        <v>14.374999999999998</v>
      </c>
      <c r="V388" s="2">
        <f t="shared" si="51"/>
        <v>9.7125000000000004</v>
      </c>
      <c r="W388" s="2">
        <f t="shared" si="52"/>
        <v>0</v>
      </c>
      <c r="X388" s="2">
        <f t="shared" si="53"/>
        <v>0</v>
      </c>
      <c r="Y388" s="2">
        <f t="shared" si="54"/>
        <v>0</v>
      </c>
    </row>
    <row r="389" spans="2:25">
      <c r="B389" t="s">
        <v>536</v>
      </c>
      <c r="E389">
        <v>2</v>
      </c>
      <c r="F389">
        <v>6</v>
      </c>
      <c r="G389">
        <v>2</v>
      </c>
      <c r="H389">
        <v>0</v>
      </c>
      <c r="I389">
        <v>0</v>
      </c>
      <c r="J389">
        <v>1</v>
      </c>
      <c r="L389" s="52">
        <f t="shared" si="55"/>
        <v>129.36249999999998</v>
      </c>
      <c r="M389" s="52"/>
      <c r="N389">
        <f>IF(E389=2,E389*propocet!$K$17,propocet!$K$15+propocet!$K$17)</f>
        <v>6.5000000000000009</v>
      </c>
      <c r="O389" s="2">
        <f t="shared" si="48"/>
        <v>7.6875</v>
      </c>
      <c r="P389" s="2">
        <f t="shared" si="49"/>
        <v>25.574999999999999</v>
      </c>
      <c r="Q389" s="2">
        <f>E389*VLOOKUP(popis!$B$23,Uvse,2,0)</f>
        <v>22.349999999999998</v>
      </c>
      <c r="R389" s="2">
        <f>E389*VLOOKUP(popis!$B$28,Uvse,2,0)</f>
        <v>10.875</v>
      </c>
      <c r="S389" s="2">
        <f>IF(F389=12,CO_ukony!$K$7,IF(F389=6,CO_ukony!$K$6,IF(F389=3,propocet!$K$20,F389*VLOOKUP($AA$13,Uvse,2,0))))</f>
        <v>14.725</v>
      </c>
      <c r="T389" s="2">
        <f>IF(F389=12,CO_ukony!$K$5,IF(F389=6,CO_ukony!$K$4,IF(F389=3,propocet!$K$22,F389*VLOOKUP($AA$14,Uvse,2,0))))</f>
        <v>24.0625</v>
      </c>
      <c r="U389" s="2">
        <f t="shared" si="50"/>
        <v>14.374999999999998</v>
      </c>
      <c r="V389" s="2">
        <f t="shared" si="51"/>
        <v>9.7125000000000004</v>
      </c>
      <c r="W389" s="2">
        <f t="shared" si="52"/>
        <v>0</v>
      </c>
      <c r="X389" s="2">
        <f t="shared" si="53"/>
        <v>0</v>
      </c>
      <c r="Y389" s="2">
        <f t="shared" si="54"/>
        <v>0</v>
      </c>
    </row>
    <row r="390" spans="2:25">
      <c r="B390" t="s">
        <v>537</v>
      </c>
      <c r="E390">
        <v>1</v>
      </c>
      <c r="F390">
        <v>3</v>
      </c>
      <c r="G390">
        <v>2</v>
      </c>
      <c r="H390">
        <v>0</v>
      </c>
      <c r="I390">
        <v>0</v>
      </c>
      <c r="J390">
        <v>1</v>
      </c>
      <c r="L390" s="52">
        <f t="shared" si="55"/>
        <v>96.537500000000009</v>
      </c>
      <c r="M390" s="52"/>
      <c r="N390">
        <f>IF(E390=2,E390*propocet!$K$17,propocet!$K$15+propocet!$K$17)</f>
        <v>13.575000000000001</v>
      </c>
      <c r="O390" s="2">
        <f t="shared" si="48"/>
        <v>7.6875</v>
      </c>
      <c r="P390" s="2">
        <f t="shared" si="49"/>
        <v>25.574999999999999</v>
      </c>
      <c r="Q390" s="2">
        <f>E390*VLOOKUP(popis!$B$23,Uvse,2,0)</f>
        <v>11.174999999999999</v>
      </c>
      <c r="R390" s="2">
        <f>E390*VLOOKUP(popis!$B$28,Uvse,2,0)</f>
        <v>5.4375</v>
      </c>
      <c r="S390" s="2">
        <f>IF(F390=12,CO_ukony!$K$7,IF(F390=6,CO_ukony!$K$6,IF(F390=3,propocet!$K$20,F390*VLOOKUP($AA$13,Uvse,2,0))))</f>
        <v>10.6625</v>
      </c>
      <c r="T390" s="2">
        <f>IF(F390=12,CO_ukony!$K$5,IF(F390=6,CO_ukony!$K$4,IF(F390=3,propocet!$K$22,F390*VLOOKUP($AA$14,Uvse,2,0))))</f>
        <v>11.9125</v>
      </c>
      <c r="U390" s="2">
        <f t="shared" si="50"/>
        <v>14.374999999999998</v>
      </c>
      <c r="V390" s="2">
        <f t="shared" si="51"/>
        <v>9.7125000000000004</v>
      </c>
      <c r="W390" s="2">
        <f t="shared" si="52"/>
        <v>0</v>
      </c>
      <c r="X390" s="2">
        <f t="shared" si="53"/>
        <v>0</v>
      </c>
      <c r="Y390" s="2">
        <f t="shared" si="54"/>
        <v>0</v>
      </c>
    </row>
    <row r="391" spans="2:25">
      <c r="B391" t="s">
        <v>538</v>
      </c>
      <c r="E391">
        <v>2</v>
      </c>
      <c r="F391">
        <v>3</v>
      </c>
      <c r="G391">
        <v>2</v>
      </c>
      <c r="H391">
        <v>0</v>
      </c>
      <c r="I391">
        <v>0</v>
      </c>
      <c r="J391">
        <v>1</v>
      </c>
      <c r="L391" s="52">
        <f t="shared" si="55"/>
        <v>113.14999999999999</v>
      </c>
      <c r="M391" s="52"/>
      <c r="N391">
        <f>IF(E391=2,E391*propocet!$K$17,propocet!$K$15+propocet!$K$17)</f>
        <v>6.5000000000000009</v>
      </c>
      <c r="O391" s="2">
        <f t="shared" si="48"/>
        <v>7.6875</v>
      </c>
      <c r="P391" s="2">
        <f t="shared" si="49"/>
        <v>25.574999999999999</v>
      </c>
      <c r="Q391" s="2">
        <f>E391*VLOOKUP(popis!$B$23,Uvse,2,0)</f>
        <v>22.349999999999998</v>
      </c>
      <c r="R391" s="2">
        <f>E391*VLOOKUP(popis!$B$28,Uvse,2,0)</f>
        <v>10.875</v>
      </c>
      <c r="S391" s="2">
        <f>IF(F391=12,CO_ukony!$K$7,IF(F391=6,CO_ukony!$K$6,IF(F391=3,propocet!$K$20,F391*VLOOKUP($AA$13,Uvse,2,0))))</f>
        <v>10.6625</v>
      </c>
      <c r="T391" s="2">
        <f>IF(F391=12,CO_ukony!$K$5,IF(F391=6,CO_ukony!$K$4,IF(F391=3,propocet!$K$22,F391*VLOOKUP($AA$14,Uvse,2,0))))</f>
        <v>11.9125</v>
      </c>
      <c r="U391" s="2">
        <f t="shared" si="50"/>
        <v>14.374999999999998</v>
      </c>
      <c r="V391" s="2">
        <f t="shared" si="51"/>
        <v>9.7125000000000004</v>
      </c>
      <c r="W391" s="2">
        <f t="shared" si="52"/>
        <v>0</v>
      </c>
      <c r="X391" s="2">
        <f t="shared" si="53"/>
        <v>0</v>
      </c>
      <c r="Y391" s="2">
        <f t="shared" si="54"/>
        <v>0</v>
      </c>
    </row>
    <row r="392" spans="2:25">
      <c r="B392" t="s">
        <v>539</v>
      </c>
      <c r="E392">
        <v>2</v>
      </c>
      <c r="F392">
        <v>2</v>
      </c>
      <c r="G392">
        <v>2</v>
      </c>
      <c r="H392">
        <v>0</v>
      </c>
      <c r="I392">
        <v>0</v>
      </c>
      <c r="J392">
        <v>1</v>
      </c>
      <c r="L392" s="52">
        <f t="shared" si="55"/>
        <v>104.78958333333334</v>
      </c>
      <c r="M392" s="52"/>
      <c r="N392">
        <f>IF(E392=2,E392*propocet!$K$17,propocet!$K$15+propocet!$K$17)</f>
        <v>6.5000000000000009</v>
      </c>
      <c r="O392" s="2">
        <f t="shared" si="48"/>
        <v>7.6875</v>
      </c>
      <c r="P392" s="2">
        <f t="shared" si="49"/>
        <v>25.574999999999999</v>
      </c>
      <c r="Q392" s="2">
        <f>E392*VLOOKUP(popis!$B$23,Uvse,2,0)</f>
        <v>22.349999999999998</v>
      </c>
      <c r="R392" s="2">
        <f>E392*VLOOKUP(popis!$B$28,Uvse,2,0)</f>
        <v>10.875</v>
      </c>
      <c r="S392" s="2">
        <f>IF(F392=12,CO_ukony!$K$7,IF(F392=6,CO_ukony!$K$6,IF(F392=3,propocet!$K$20,F392*VLOOKUP($AA$13,Uvse,2,0))))</f>
        <v>5.9013888888888895</v>
      </c>
      <c r="T392" s="2">
        <f>IF(F392=12,CO_ukony!$K$5,IF(F392=6,CO_ukony!$K$4,IF(F392=3,propocet!$K$22,F392*VLOOKUP($AA$14,Uvse,2,0))))</f>
        <v>8.313194444444445</v>
      </c>
      <c r="U392" s="2">
        <f t="shared" si="50"/>
        <v>14.374999999999998</v>
      </c>
      <c r="V392" s="2">
        <f t="shared" si="51"/>
        <v>9.7125000000000004</v>
      </c>
      <c r="W392" s="2">
        <f t="shared" si="52"/>
        <v>0</v>
      </c>
      <c r="X392" s="2">
        <f t="shared" si="53"/>
        <v>0</v>
      </c>
      <c r="Y392" s="2">
        <f t="shared" si="54"/>
        <v>0</v>
      </c>
    </row>
    <row r="393" spans="2:25">
      <c r="B393" t="s">
        <v>540</v>
      </c>
      <c r="E393">
        <v>2</v>
      </c>
      <c r="F393">
        <v>3</v>
      </c>
      <c r="G393">
        <v>2</v>
      </c>
      <c r="H393">
        <v>0</v>
      </c>
      <c r="I393">
        <v>0</v>
      </c>
      <c r="J393">
        <v>1</v>
      </c>
      <c r="L393" s="52">
        <f t="shared" si="55"/>
        <v>113.14999999999999</v>
      </c>
      <c r="M393" s="52"/>
      <c r="N393">
        <f>IF(E393=2,E393*propocet!$K$17,propocet!$K$15+propocet!$K$17)</f>
        <v>6.5000000000000009</v>
      </c>
      <c r="O393" s="2">
        <f t="shared" si="48"/>
        <v>7.6875</v>
      </c>
      <c r="P393" s="2">
        <f t="shared" si="49"/>
        <v>25.574999999999999</v>
      </c>
      <c r="Q393" s="2">
        <f>E393*VLOOKUP(popis!$B$23,Uvse,2,0)</f>
        <v>22.349999999999998</v>
      </c>
      <c r="R393" s="2">
        <f>E393*VLOOKUP(popis!$B$28,Uvse,2,0)</f>
        <v>10.875</v>
      </c>
      <c r="S393" s="2">
        <f>IF(F393=12,CO_ukony!$K$7,IF(F393=6,CO_ukony!$K$6,IF(F393=3,propocet!$K$20,F393*VLOOKUP($AA$13,Uvse,2,0))))</f>
        <v>10.6625</v>
      </c>
      <c r="T393" s="2">
        <f>IF(F393=12,CO_ukony!$K$5,IF(F393=6,CO_ukony!$K$4,IF(F393=3,propocet!$K$22,F393*VLOOKUP($AA$14,Uvse,2,0))))</f>
        <v>11.9125</v>
      </c>
      <c r="U393" s="2">
        <f t="shared" si="50"/>
        <v>14.374999999999998</v>
      </c>
      <c r="V393" s="2">
        <f t="shared" si="51"/>
        <v>9.7125000000000004</v>
      </c>
      <c r="W393" s="2">
        <f t="shared" si="52"/>
        <v>0</v>
      </c>
      <c r="X393" s="2">
        <f t="shared" si="53"/>
        <v>0</v>
      </c>
      <c r="Y393" s="2">
        <f t="shared" si="54"/>
        <v>0</v>
      </c>
    </row>
    <row r="394" spans="2:25">
      <c r="B394" t="s">
        <v>541</v>
      </c>
      <c r="E394">
        <v>2</v>
      </c>
      <c r="F394">
        <v>12</v>
      </c>
      <c r="G394">
        <v>2</v>
      </c>
      <c r="H394">
        <v>0</v>
      </c>
      <c r="I394">
        <v>0</v>
      </c>
      <c r="J394">
        <v>1</v>
      </c>
      <c r="L394" s="52">
        <f t="shared" si="55"/>
        <v>178.5625</v>
      </c>
      <c r="M394" s="52"/>
      <c r="N394">
        <f>IF(E394=2,E394*propocet!$K$17,propocet!$K$15+propocet!$K$17)</f>
        <v>6.5000000000000009</v>
      </c>
      <c r="O394" s="2">
        <f t="shared" si="48"/>
        <v>7.6875</v>
      </c>
      <c r="P394" s="2">
        <f t="shared" si="49"/>
        <v>25.574999999999999</v>
      </c>
      <c r="Q394" s="2">
        <f>E394*VLOOKUP(popis!$B$23,Uvse,2,0)</f>
        <v>22.349999999999998</v>
      </c>
      <c r="R394" s="2">
        <f>E394*VLOOKUP(popis!$B$28,Uvse,2,0)</f>
        <v>10.875</v>
      </c>
      <c r="S394" s="2">
        <f>IF(F394=12,CO_ukony!$K$7,IF(F394=6,CO_ukony!$K$6,IF(F394=3,propocet!$K$20,F394*VLOOKUP($AA$13,Uvse,2,0))))</f>
        <v>34.125</v>
      </c>
      <c r="T394" s="2">
        <f>IF(F394=12,CO_ukony!$K$5,IF(F394=6,CO_ukony!$K$4,IF(F394=3,propocet!$K$22,F394*VLOOKUP($AA$14,Uvse,2,0))))</f>
        <v>53.862500000000004</v>
      </c>
      <c r="U394" s="2">
        <f t="shared" si="50"/>
        <v>14.374999999999998</v>
      </c>
      <c r="V394" s="2">
        <f t="shared" si="51"/>
        <v>9.7125000000000004</v>
      </c>
      <c r="W394" s="2">
        <f t="shared" si="52"/>
        <v>0</v>
      </c>
      <c r="X394" s="2">
        <f t="shared" si="53"/>
        <v>0</v>
      </c>
      <c r="Y394" s="2">
        <f t="shared" si="54"/>
        <v>0</v>
      </c>
    </row>
    <row r="395" spans="2:25">
      <c r="B395" t="s">
        <v>542</v>
      </c>
      <c r="E395">
        <v>1</v>
      </c>
      <c r="F395">
        <v>4</v>
      </c>
      <c r="G395">
        <v>2</v>
      </c>
      <c r="H395">
        <v>0</v>
      </c>
      <c r="I395">
        <v>0</v>
      </c>
      <c r="J395">
        <v>1</v>
      </c>
      <c r="L395" s="52">
        <f t="shared" si="55"/>
        <v>102.39166666666668</v>
      </c>
      <c r="M395" s="52"/>
      <c r="N395">
        <f>IF(E395=2,E395*propocet!$K$17,propocet!$K$15+propocet!$K$17)</f>
        <v>13.575000000000001</v>
      </c>
      <c r="O395" s="2">
        <f t="shared" si="48"/>
        <v>7.6875</v>
      </c>
      <c r="P395" s="2">
        <f t="shared" si="49"/>
        <v>25.574999999999999</v>
      </c>
      <c r="Q395" s="2">
        <f>E395*VLOOKUP(popis!$B$23,Uvse,2,0)</f>
        <v>11.174999999999999</v>
      </c>
      <c r="R395" s="2">
        <f>E395*VLOOKUP(popis!$B$28,Uvse,2,0)</f>
        <v>5.4375</v>
      </c>
      <c r="S395" s="2">
        <f>IF(F395=12,CO_ukony!$K$7,IF(F395=6,CO_ukony!$K$6,IF(F395=3,propocet!$K$20,F395*VLOOKUP($AA$13,Uvse,2,0))))</f>
        <v>11.802777777777779</v>
      </c>
      <c r="T395" s="2">
        <f>IF(F395=12,CO_ukony!$K$5,IF(F395=6,CO_ukony!$K$4,IF(F395=3,propocet!$K$22,F395*VLOOKUP($AA$14,Uvse,2,0))))</f>
        <v>16.62638888888889</v>
      </c>
      <c r="U395" s="2">
        <f t="shared" si="50"/>
        <v>14.374999999999998</v>
      </c>
      <c r="V395" s="2">
        <f t="shared" si="51"/>
        <v>9.7125000000000004</v>
      </c>
      <c r="W395" s="2">
        <f t="shared" si="52"/>
        <v>0</v>
      </c>
      <c r="X395" s="2">
        <f t="shared" si="53"/>
        <v>0</v>
      </c>
      <c r="Y395" s="2">
        <f t="shared" si="54"/>
        <v>0</v>
      </c>
    </row>
    <row r="396" spans="2:25">
      <c r="B396" t="s">
        <v>543</v>
      </c>
      <c r="E396">
        <v>1</v>
      </c>
      <c r="F396">
        <v>6</v>
      </c>
      <c r="G396">
        <v>2</v>
      </c>
      <c r="H396">
        <v>0</v>
      </c>
      <c r="I396">
        <v>0</v>
      </c>
      <c r="J396">
        <v>1</v>
      </c>
      <c r="L396" s="52">
        <f t="shared" si="55"/>
        <v>112.75</v>
      </c>
      <c r="M396" s="52"/>
      <c r="N396">
        <f>IF(E396=2,E396*propocet!$K$17,propocet!$K$15+propocet!$K$17)</f>
        <v>13.575000000000001</v>
      </c>
      <c r="O396" s="2">
        <f t="shared" si="48"/>
        <v>7.6875</v>
      </c>
      <c r="P396" s="2">
        <f t="shared" si="49"/>
        <v>25.574999999999999</v>
      </c>
      <c r="Q396" s="2">
        <f>E396*VLOOKUP(popis!$B$23,Uvse,2,0)</f>
        <v>11.174999999999999</v>
      </c>
      <c r="R396" s="2">
        <f>E396*VLOOKUP(popis!$B$28,Uvse,2,0)</f>
        <v>5.4375</v>
      </c>
      <c r="S396" s="2">
        <f>IF(F396=12,CO_ukony!$K$7,IF(F396=6,CO_ukony!$K$6,IF(F396=3,propocet!$K$20,F396*VLOOKUP($AA$13,Uvse,2,0))))</f>
        <v>14.725</v>
      </c>
      <c r="T396" s="2">
        <f>IF(F396=12,CO_ukony!$K$5,IF(F396=6,CO_ukony!$K$4,IF(F396=3,propocet!$K$22,F396*VLOOKUP($AA$14,Uvse,2,0))))</f>
        <v>24.0625</v>
      </c>
      <c r="U396" s="2">
        <f t="shared" si="50"/>
        <v>14.374999999999998</v>
      </c>
      <c r="V396" s="2">
        <f t="shared" si="51"/>
        <v>9.7125000000000004</v>
      </c>
      <c r="W396" s="2">
        <f t="shared" si="52"/>
        <v>0</v>
      </c>
      <c r="X396" s="2">
        <f t="shared" si="53"/>
        <v>0</v>
      </c>
      <c r="Y396" s="2">
        <f t="shared" si="54"/>
        <v>0</v>
      </c>
    </row>
    <row r="397" spans="2:25">
      <c r="B397" t="s">
        <v>544</v>
      </c>
      <c r="E397">
        <v>1</v>
      </c>
      <c r="F397">
        <v>6</v>
      </c>
      <c r="G397">
        <v>2</v>
      </c>
      <c r="H397">
        <v>0</v>
      </c>
      <c r="I397">
        <v>0</v>
      </c>
      <c r="J397">
        <v>1</v>
      </c>
      <c r="L397" s="52">
        <f t="shared" si="55"/>
        <v>112.75</v>
      </c>
      <c r="M397" s="52"/>
      <c r="N397">
        <f>IF(E397=2,E397*propocet!$K$17,propocet!$K$15+propocet!$K$17)</f>
        <v>13.575000000000001</v>
      </c>
      <c r="O397" s="2">
        <f t="shared" si="48"/>
        <v>7.6875</v>
      </c>
      <c r="P397" s="2">
        <f t="shared" si="49"/>
        <v>25.574999999999999</v>
      </c>
      <c r="Q397" s="2">
        <f>E397*VLOOKUP(popis!$B$23,Uvse,2,0)</f>
        <v>11.174999999999999</v>
      </c>
      <c r="R397" s="2">
        <f>E397*VLOOKUP(popis!$B$28,Uvse,2,0)</f>
        <v>5.4375</v>
      </c>
      <c r="S397" s="2">
        <f>IF(F397=12,CO_ukony!$K$7,IF(F397=6,CO_ukony!$K$6,IF(F397=3,propocet!$K$20,F397*VLOOKUP($AA$13,Uvse,2,0))))</f>
        <v>14.725</v>
      </c>
      <c r="T397" s="2">
        <f>IF(F397=12,CO_ukony!$K$5,IF(F397=6,CO_ukony!$K$4,IF(F397=3,propocet!$K$22,F397*VLOOKUP($AA$14,Uvse,2,0))))</f>
        <v>24.0625</v>
      </c>
      <c r="U397" s="2">
        <f t="shared" si="50"/>
        <v>14.374999999999998</v>
      </c>
      <c r="V397" s="2">
        <f t="shared" si="51"/>
        <v>9.7125000000000004</v>
      </c>
      <c r="W397" s="2">
        <f t="shared" si="52"/>
        <v>0</v>
      </c>
      <c r="X397" s="2">
        <f t="shared" si="53"/>
        <v>0</v>
      </c>
      <c r="Y397" s="2">
        <f t="shared" si="54"/>
        <v>0</v>
      </c>
    </row>
    <row r="398" spans="2:25">
      <c r="B398" t="s">
        <v>545</v>
      </c>
      <c r="E398">
        <v>2</v>
      </c>
      <c r="F398">
        <v>12</v>
      </c>
      <c r="G398">
        <v>2</v>
      </c>
      <c r="H398">
        <v>0</v>
      </c>
      <c r="I398">
        <v>0</v>
      </c>
      <c r="J398">
        <v>1</v>
      </c>
      <c r="L398" s="52">
        <f t="shared" si="55"/>
        <v>178.5625</v>
      </c>
      <c r="M398" s="52"/>
      <c r="N398">
        <f>IF(E398=2,E398*propocet!$K$17,propocet!$K$15+propocet!$K$17)</f>
        <v>6.5000000000000009</v>
      </c>
      <c r="O398" s="2">
        <f t="shared" si="48"/>
        <v>7.6875</v>
      </c>
      <c r="P398" s="2">
        <f t="shared" si="49"/>
        <v>25.574999999999999</v>
      </c>
      <c r="Q398" s="2">
        <f>E398*VLOOKUP(popis!$B$23,Uvse,2,0)</f>
        <v>22.349999999999998</v>
      </c>
      <c r="R398" s="2">
        <f>E398*VLOOKUP(popis!$B$28,Uvse,2,0)</f>
        <v>10.875</v>
      </c>
      <c r="S398" s="2">
        <f>IF(F398=12,CO_ukony!$K$7,IF(F398=6,CO_ukony!$K$6,IF(F398=3,propocet!$K$20,F398*VLOOKUP($AA$13,Uvse,2,0))))</f>
        <v>34.125</v>
      </c>
      <c r="T398" s="2">
        <f>IF(F398=12,CO_ukony!$K$5,IF(F398=6,CO_ukony!$K$4,IF(F398=3,propocet!$K$22,F398*VLOOKUP($AA$14,Uvse,2,0))))</f>
        <v>53.862500000000004</v>
      </c>
      <c r="U398" s="2">
        <f t="shared" si="50"/>
        <v>14.374999999999998</v>
      </c>
      <c r="V398" s="2">
        <f t="shared" si="51"/>
        <v>9.7125000000000004</v>
      </c>
      <c r="W398" s="2">
        <f t="shared" si="52"/>
        <v>0</v>
      </c>
      <c r="X398" s="2">
        <f t="shared" si="53"/>
        <v>0</v>
      </c>
      <c r="Y398" s="2">
        <f t="shared" si="54"/>
        <v>0</v>
      </c>
    </row>
    <row r="399" spans="2:25">
      <c r="B399" t="s">
        <v>546</v>
      </c>
      <c r="E399">
        <v>2</v>
      </c>
      <c r="F399">
        <v>12</v>
      </c>
      <c r="G399">
        <v>2</v>
      </c>
      <c r="H399">
        <v>0</v>
      </c>
      <c r="I399">
        <v>0</v>
      </c>
      <c r="J399">
        <v>1</v>
      </c>
      <c r="L399" s="52">
        <f t="shared" si="55"/>
        <v>178.5625</v>
      </c>
      <c r="M399" s="52"/>
      <c r="N399">
        <f>IF(E399=2,E399*propocet!$K$17,propocet!$K$15+propocet!$K$17)</f>
        <v>6.5000000000000009</v>
      </c>
      <c r="O399" s="2">
        <f t="shared" si="48"/>
        <v>7.6875</v>
      </c>
      <c r="P399" s="2">
        <f t="shared" si="49"/>
        <v>25.574999999999999</v>
      </c>
      <c r="Q399" s="2">
        <f>E399*VLOOKUP(popis!$B$23,Uvse,2,0)</f>
        <v>22.349999999999998</v>
      </c>
      <c r="R399" s="2">
        <f>E399*VLOOKUP(popis!$B$28,Uvse,2,0)</f>
        <v>10.875</v>
      </c>
      <c r="S399" s="2">
        <f>IF(F399=12,CO_ukony!$K$7,IF(F399=6,CO_ukony!$K$6,IF(F399=3,propocet!$K$20,F399*VLOOKUP($AA$13,Uvse,2,0))))</f>
        <v>34.125</v>
      </c>
      <c r="T399" s="2">
        <f>IF(F399=12,CO_ukony!$K$5,IF(F399=6,CO_ukony!$K$4,IF(F399=3,propocet!$K$22,F399*VLOOKUP($AA$14,Uvse,2,0))))</f>
        <v>53.862500000000004</v>
      </c>
      <c r="U399" s="2">
        <f t="shared" si="50"/>
        <v>14.374999999999998</v>
      </c>
      <c r="V399" s="2">
        <f t="shared" si="51"/>
        <v>9.7125000000000004</v>
      </c>
      <c r="W399" s="2">
        <f t="shared" si="52"/>
        <v>0</v>
      </c>
      <c r="X399" s="2">
        <f t="shared" si="53"/>
        <v>0</v>
      </c>
      <c r="Y399" s="2">
        <f t="shared" si="54"/>
        <v>0</v>
      </c>
    </row>
    <row r="400" spans="2:25">
      <c r="B400" t="s">
        <v>547</v>
      </c>
      <c r="E400">
        <v>1</v>
      </c>
      <c r="F400">
        <v>3</v>
      </c>
      <c r="G400">
        <v>0</v>
      </c>
      <c r="H400">
        <v>0</v>
      </c>
      <c r="I400">
        <v>0</v>
      </c>
      <c r="J400">
        <v>1</v>
      </c>
      <c r="L400" s="52">
        <f t="shared" si="55"/>
        <v>72.45</v>
      </c>
      <c r="M400" s="52"/>
      <c r="N400">
        <f>IF(E400=2,E400*propocet!$K$17,propocet!$K$15+propocet!$K$17)</f>
        <v>13.575000000000001</v>
      </c>
      <c r="O400" s="2">
        <f t="shared" si="48"/>
        <v>7.6875</v>
      </c>
      <c r="P400" s="2">
        <f t="shared" si="49"/>
        <v>25.574999999999999</v>
      </c>
      <c r="Q400" s="2">
        <f>E400*VLOOKUP(popis!$B$23,Uvse,2,0)</f>
        <v>11.174999999999999</v>
      </c>
      <c r="R400" s="2">
        <f>E400*VLOOKUP(popis!$B$28,Uvse,2,0)</f>
        <v>5.4375</v>
      </c>
      <c r="S400" s="2">
        <f>IF(F400=12,CO_ukony!$K$7,IF(F400=6,CO_ukony!$K$6,IF(F400=3,propocet!$K$20,F400*VLOOKUP($AA$13,Uvse,2,0))))</f>
        <v>10.6625</v>
      </c>
      <c r="T400" s="2">
        <f>IF(F400=12,CO_ukony!$K$5,IF(F400=6,CO_ukony!$K$4,IF(F400=3,propocet!$K$22,F400*VLOOKUP($AA$14,Uvse,2,0))))</f>
        <v>11.9125</v>
      </c>
      <c r="U400" s="2">
        <f t="shared" si="50"/>
        <v>0</v>
      </c>
      <c r="V400" s="2">
        <f t="shared" si="51"/>
        <v>0</v>
      </c>
      <c r="W400" s="2">
        <f t="shared" si="52"/>
        <v>0</v>
      </c>
      <c r="X400" s="2">
        <f t="shared" si="53"/>
        <v>0</v>
      </c>
      <c r="Y400" s="2">
        <f t="shared" si="54"/>
        <v>0</v>
      </c>
    </row>
    <row r="401" spans="2:25">
      <c r="B401" t="s">
        <v>548</v>
      </c>
      <c r="E401">
        <v>2</v>
      </c>
      <c r="F401">
        <v>10</v>
      </c>
      <c r="G401">
        <v>0</v>
      </c>
      <c r="H401">
        <v>0</v>
      </c>
      <c r="I401">
        <v>0</v>
      </c>
      <c r="J401">
        <v>1</v>
      </c>
      <c r="L401" s="52">
        <f t="shared" si="55"/>
        <v>137.56041666666667</v>
      </c>
      <c r="M401" s="52"/>
      <c r="N401">
        <f>IF(E401=2,E401*propocet!$K$17,propocet!$K$15+propocet!$K$17)</f>
        <v>6.5000000000000009</v>
      </c>
      <c r="O401" s="2">
        <f t="shared" si="48"/>
        <v>7.6875</v>
      </c>
      <c r="P401" s="2">
        <f t="shared" si="49"/>
        <v>25.574999999999999</v>
      </c>
      <c r="Q401" s="2">
        <f>E401*VLOOKUP(popis!$B$23,Uvse,2,0)</f>
        <v>22.349999999999998</v>
      </c>
      <c r="R401" s="2">
        <f>E401*VLOOKUP(popis!$B$28,Uvse,2,0)</f>
        <v>10.875</v>
      </c>
      <c r="S401" s="2">
        <f>IF(F401=12,CO_ukony!$K$7,IF(F401=6,CO_ukony!$K$6,IF(F401=3,propocet!$K$20,F401*VLOOKUP($AA$13,Uvse,2,0))))</f>
        <v>29.506944444444446</v>
      </c>
      <c r="T401" s="2">
        <f>IF(F401=12,CO_ukony!$K$5,IF(F401=6,CO_ukony!$K$4,IF(F401=3,propocet!$K$22,F401*VLOOKUP($AA$14,Uvse,2,0))))</f>
        <v>41.565972222222229</v>
      </c>
      <c r="U401" s="2">
        <f t="shared" si="50"/>
        <v>0</v>
      </c>
      <c r="V401" s="2">
        <f t="shared" si="51"/>
        <v>0</v>
      </c>
      <c r="W401" s="2">
        <f t="shared" si="52"/>
        <v>0</v>
      </c>
      <c r="X401" s="2">
        <f t="shared" si="53"/>
        <v>0</v>
      </c>
      <c r="Y401" s="2">
        <f t="shared" si="54"/>
        <v>0</v>
      </c>
    </row>
    <row r="402" spans="2:25">
      <c r="B402" t="s">
        <v>549</v>
      </c>
      <c r="E402">
        <v>1</v>
      </c>
      <c r="F402">
        <v>1</v>
      </c>
      <c r="G402">
        <v>0</v>
      </c>
      <c r="H402">
        <v>0</v>
      </c>
      <c r="I402">
        <v>0</v>
      </c>
      <c r="J402">
        <v>1</v>
      </c>
      <c r="L402" s="52">
        <f t="shared" si="55"/>
        <v>56.982291666666669</v>
      </c>
      <c r="M402" s="52"/>
      <c r="N402">
        <f>IF(E402=2,E402*propocet!$K$17,propocet!$K$15+propocet!$K$17)</f>
        <v>13.575000000000001</v>
      </c>
      <c r="O402" s="2">
        <f t="shared" si="48"/>
        <v>7.6875</v>
      </c>
      <c r="P402" s="2">
        <f t="shared" si="49"/>
        <v>25.574999999999999</v>
      </c>
      <c r="Q402" s="2">
        <f>E402*VLOOKUP(popis!$B$23,Uvse,2,0)</f>
        <v>11.174999999999999</v>
      </c>
      <c r="R402" s="2">
        <f>E402*VLOOKUP(popis!$B$28,Uvse,2,0)</f>
        <v>5.4375</v>
      </c>
      <c r="S402" s="2">
        <f>IF(F402=12,CO_ukony!$K$7,IF(F402=6,CO_ukony!$K$6,IF(F402=3,propocet!$K$20,F402*VLOOKUP($AA$13,Uvse,2,0))))</f>
        <v>2.9506944444444447</v>
      </c>
      <c r="T402" s="2">
        <f>IF(F402=12,CO_ukony!$K$5,IF(F402=6,CO_ukony!$K$4,IF(F402=3,propocet!$K$22,F402*VLOOKUP($AA$14,Uvse,2,0))))</f>
        <v>4.1565972222222225</v>
      </c>
      <c r="U402" s="2">
        <f t="shared" si="50"/>
        <v>0</v>
      </c>
      <c r="V402" s="2">
        <f t="shared" si="51"/>
        <v>0</v>
      </c>
      <c r="W402" s="2">
        <f t="shared" si="52"/>
        <v>0</v>
      </c>
      <c r="X402" s="2">
        <f t="shared" si="53"/>
        <v>0</v>
      </c>
      <c r="Y402" s="2">
        <f t="shared" si="54"/>
        <v>0</v>
      </c>
    </row>
    <row r="403" spans="2:25">
      <c r="B403" t="s">
        <v>550</v>
      </c>
      <c r="E403">
        <v>1</v>
      </c>
      <c r="F403">
        <v>1</v>
      </c>
      <c r="G403">
        <v>0</v>
      </c>
      <c r="H403">
        <v>0</v>
      </c>
      <c r="I403">
        <v>0</v>
      </c>
      <c r="J403">
        <v>1</v>
      </c>
      <c r="L403" s="52">
        <f t="shared" si="55"/>
        <v>56.982291666666669</v>
      </c>
      <c r="M403" s="52"/>
      <c r="N403">
        <f>IF(E403=2,E403*propocet!$K$17,propocet!$K$15+propocet!$K$17)</f>
        <v>13.575000000000001</v>
      </c>
      <c r="O403" s="2">
        <f t="shared" si="48"/>
        <v>7.6875</v>
      </c>
      <c r="P403" s="2">
        <f t="shared" si="49"/>
        <v>25.574999999999999</v>
      </c>
      <c r="Q403" s="2">
        <f>E403*VLOOKUP(popis!$B$23,Uvse,2,0)</f>
        <v>11.174999999999999</v>
      </c>
      <c r="R403" s="2">
        <f>E403*VLOOKUP(popis!$B$28,Uvse,2,0)</f>
        <v>5.4375</v>
      </c>
      <c r="S403" s="2">
        <f>IF(F403=12,CO_ukony!$K$7,IF(F403=6,CO_ukony!$K$6,IF(F403=3,propocet!$K$20,F403*VLOOKUP($AA$13,Uvse,2,0))))</f>
        <v>2.9506944444444447</v>
      </c>
      <c r="T403" s="2">
        <f>IF(F403=12,CO_ukony!$K$5,IF(F403=6,CO_ukony!$K$4,IF(F403=3,propocet!$K$22,F403*VLOOKUP($AA$14,Uvse,2,0))))</f>
        <v>4.1565972222222225</v>
      </c>
      <c r="U403" s="2">
        <f t="shared" si="50"/>
        <v>0</v>
      </c>
      <c r="V403" s="2">
        <f t="shared" si="51"/>
        <v>0</v>
      </c>
      <c r="W403" s="2">
        <f t="shared" si="52"/>
        <v>0</v>
      </c>
      <c r="X403" s="2">
        <f t="shared" si="53"/>
        <v>0</v>
      </c>
      <c r="Y403" s="2">
        <f t="shared" si="54"/>
        <v>0</v>
      </c>
    </row>
    <row r="404" spans="2:25">
      <c r="B404" t="s">
        <v>551</v>
      </c>
      <c r="E404">
        <v>1</v>
      </c>
      <c r="F404">
        <v>1</v>
      </c>
      <c r="G404">
        <v>0</v>
      </c>
      <c r="H404">
        <v>0</v>
      </c>
      <c r="I404">
        <v>0</v>
      </c>
      <c r="J404">
        <v>1</v>
      </c>
      <c r="L404" s="52">
        <f t="shared" si="55"/>
        <v>56.982291666666669</v>
      </c>
      <c r="M404" s="52"/>
      <c r="N404">
        <f>IF(E404=2,E404*propocet!$K$17,propocet!$K$15+propocet!$K$17)</f>
        <v>13.575000000000001</v>
      </c>
      <c r="O404" s="2">
        <f t="shared" si="48"/>
        <v>7.6875</v>
      </c>
      <c r="P404" s="2">
        <f t="shared" si="49"/>
        <v>25.574999999999999</v>
      </c>
      <c r="Q404" s="2">
        <f>E404*VLOOKUP(popis!$B$23,Uvse,2,0)</f>
        <v>11.174999999999999</v>
      </c>
      <c r="R404" s="2">
        <f>E404*VLOOKUP(popis!$B$28,Uvse,2,0)</f>
        <v>5.4375</v>
      </c>
      <c r="S404" s="2">
        <f>IF(F404=12,CO_ukony!$K$7,IF(F404=6,CO_ukony!$K$6,IF(F404=3,propocet!$K$20,F404*VLOOKUP($AA$13,Uvse,2,0))))</f>
        <v>2.9506944444444447</v>
      </c>
      <c r="T404" s="2">
        <f>IF(F404=12,CO_ukony!$K$5,IF(F404=6,CO_ukony!$K$4,IF(F404=3,propocet!$K$22,F404*VLOOKUP($AA$14,Uvse,2,0))))</f>
        <v>4.1565972222222225</v>
      </c>
      <c r="U404" s="2">
        <f t="shared" si="50"/>
        <v>0</v>
      </c>
      <c r="V404" s="2">
        <f t="shared" si="51"/>
        <v>0</v>
      </c>
      <c r="W404" s="2">
        <f t="shared" si="52"/>
        <v>0</v>
      </c>
      <c r="X404" s="2">
        <f t="shared" si="53"/>
        <v>0</v>
      </c>
      <c r="Y404" s="2">
        <f t="shared" si="54"/>
        <v>0</v>
      </c>
    </row>
    <row r="405" spans="2:25">
      <c r="B405" t="s">
        <v>552</v>
      </c>
      <c r="E405">
        <v>2</v>
      </c>
      <c r="F405">
        <v>12</v>
      </c>
      <c r="G405">
        <v>1</v>
      </c>
      <c r="H405">
        <v>0</v>
      </c>
      <c r="I405">
        <v>1</v>
      </c>
      <c r="J405">
        <v>0</v>
      </c>
      <c r="L405" s="52">
        <f t="shared" si="55"/>
        <v>154.48125000000002</v>
      </c>
      <c r="M405" s="52"/>
      <c r="N405">
        <f>IF(E405=2,E405*propocet!$K$17,propocet!$K$15+propocet!$K$17)</f>
        <v>6.5000000000000009</v>
      </c>
      <c r="O405" s="2">
        <f t="shared" si="48"/>
        <v>0</v>
      </c>
      <c r="P405" s="2">
        <f t="shared" si="49"/>
        <v>0</v>
      </c>
      <c r="Q405" s="2">
        <f>E405*VLOOKUP(popis!$B$23,Uvse,2,0)</f>
        <v>22.349999999999998</v>
      </c>
      <c r="R405" s="2">
        <f>E405*VLOOKUP(popis!$B$28,Uvse,2,0)</f>
        <v>10.875</v>
      </c>
      <c r="S405" s="2">
        <f>IF(F405=12,CO_ukony!$K$7,IF(F405=6,CO_ukony!$K$6,IF(F405=3,propocet!$K$20,F405*VLOOKUP($AA$13,Uvse,2,0))))</f>
        <v>34.125</v>
      </c>
      <c r="T405" s="2">
        <f>IF(F405=12,CO_ukony!$K$5,IF(F405=6,CO_ukony!$K$4,IF(F405=3,propocet!$K$22,F405*VLOOKUP($AA$14,Uvse,2,0))))</f>
        <v>53.862500000000004</v>
      </c>
      <c r="U405" s="2">
        <f t="shared" si="50"/>
        <v>7.1874999999999991</v>
      </c>
      <c r="V405" s="2">
        <f t="shared" si="51"/>
        <v>4.8562500000000002</v>
      </c>
      <c r="W405" s="2">
        <f t="shared" si="52"/>
        <v>0</v>
      </c>
      <c r="X405" s="2">
        <f t="shared" si="53"/>
        <v>10.424999999999999</v>
      </c>
      <c r="Y405" s="2">
        <f t="shared" si="54"/>
        <v>10.8</v>
      </c>
    </row>
    <row r="406" spans="2:25">
      <c r="B406" t="s">
        <v>553</v>
      </c>
      <c r="E406">
        <v>2</v>
      </c>
      <c r="F406">
        <v>2</v>
      </c>
      <c r="G406">
        <v>2</v>
      </c>
      <c r="H406">
        <v>0</v>
      </c>
      <c r="I406">
        <v>1</v>
      </c>
      <c r="J406">
        <v>0</v>
      </c>
      <c r="L406" s="52">
        <f t="shared" si="55"/>
        <v>92.752083333333331</v>
      </c>
      <c r="M406" s="52"/>
      <c r="N406">
        <f>IF(E406=2,E406*propocet!$K$17,propocet!$K$15+propocet!$K$17)</f>
        <v>6.5000000000000009</v>
      </c>
      <c r="O406" s="2">
        <f t="shared" si="48"/>
        <v>0</v>
      </c>
      <c r="P406" s="2">
        <f t="shared" si="49"/>
        <v>0</v>
      </c>
      <c r="Q406" s="2">
        <f>E406*VLOOKUP(popis!$B$23,Uvse,2,0)</f>
        <v>22.349999999999998</v>
      </c>
      <c r="R406" s="2">
        <f>E406*VLOOKUP(popis!$B$28,Uvse,2,0)</f>
        <v>10.875</v>
      </c>
      <c r="S406" s="2">
        <f>IF(F406=12,CO_ukony!$K$7,IF(F406=6,CO_ukony!$K$6,IF(F406=3,propocet!$K$20,F406*VLOOKUP($AA$13,Uvse,2,0))))</f>
        <v>5.9013888888888895</v>
      </c>
      <c r="T406" s="2">
        <f>IF(F406=12,CO_ukony!$K$5,IF(F406=6,CO_ukony!$K$4,IF(F406=3,propocet!$K$22,F406*VLOOKUP($AA$14,Uvse,2,0))))</f>
        <v>8.313194444444445</v>
      </c>
      <c r="U406" s="2">
        <f t="shared" si="50"/>
        <v>14.374999999999998</v>
      </c>
      <c r="V406" s="2">
        <f t="shared" si="51"/>
        <v>9.7125000000000004</v>
      </c>
      <c r="W406" s="2">
        <f t="shared" si="52"/>
        <v>0</v>
      </c>
      <c r="X406" s="2">
        <f t="shared" si="53"/>
        <v>10.424999999999999</v>
      </c>
      <c r="Y406" s="2">
        <f t="shared" si="54"/>
        <v>10.8</v>
      </c>
    </row>
    <row r="407" spans="2:25">
      <c r="B407" t="s">
        <v>554</v>
      </c>
      <c r="E407">
        <v>2</v>
      </c>
      <c r="F407">
        <v>4</v>
      </c>
      <c r="G407">
        <v>2</v>
      </c>
      <c r="H407">
        <v>0</v>
      </c>
      <c r="I407">
        <v>1</v>
      </c>
      <c r="J407">
        <v>0</v>
      </c>
      <c r="L407" s="52">
        <f t="shared" si="55"/>
        <v>106.96666666666665</v>
      </c>
      <c r="M407" s="52"/>
      <c r="N407">
        <f>IF(E407=2,E407*propocet!$K$17,propocet!$K$15+propocet!$K$17)</f>
        <v>6.5000000000000009</v>
      </c>
      <c r="O407" s="2">
        <f t="shared" si="48"/>
        <v>0</v>
      </c>
      <c r="P407" s="2">
        <f t="shared" si="49"/>
        <v>0</v>
      </c>
      <c r="Q407" s="2">
        <f>E407*VLOOKUP(popis!$B$23,Uvse,2,0)</f>
        <v>22.349999999999998</v>
      </c>
      <c r="R407" s="2">
        <f>E407*VLOOKUP(popis!$B$28,Uvse,2,0)</f>
        <v>10.875</v>
      </c>
      <c r="S407" s="2">
        <f>IF(F407=12,CO_ukony!$K$7,IF(F407=6,CO_ukony!$K$6,IF(F407=3,propocet!$K$20,F407*VLOOKUP($AA$13,Uvse,2,0))))</f>
        <v>11.802777777777779</v>
      </c>
      <c r="T407" s="2">
        <f>IF(F407=12,CO_ukony!$K$5,IF(F407=6,CO_ukony!$K$4,IF(F407=3,propocet!$K$22,F407*VLOOKUP($AA$14,Uvse,2,0))))</f>
        <v>16.62638888888889</v>
      </c>
      <c r="U407" s="2">
        <f t="shared" si="50"/>
        <v>14.374999999999998</v>
      </c>
      <c r="V407" s="2">
        <f t="shared" si="51"/>
        <v>9.7125000000000004</v>
      </c>
      <c r="W407" s="2">
        <f t="shared" si="52"/>
        <v>0</v>
      </c>
      <c r="X407" s="2">
        <f t="shared" si="53"/>
        <v>10.424999999999999</v>
      </c>
      <c r="Y407" s="2">
        <f t="shared" si="54"/>
        <v>10.8</v>
      </c>
    </row>
    <row r="408" spans="2:25">
      <c r="B408" t="s">
        <v>555</v>
      </c>
      <c r="E408">
        <v>2</v>
      </c>
      <c r="F408">
        <v>8</v>
      </c>
      <c r="G408">
        <v>2</v>
      </c>
      <c r="H408">
        <v>0</v>
      </c>
      <c r="I408">
        <v>1</v>
      </c>
      <c r="J408">
        <v>0</v>
      </c>
      <c r="L408" s="52">
        <f t="shared" si="55"/>
        <v>135.39583333333334</v>
      </c>
      <c r="M408" s="52"/>
      <c r="N408">
        <f>IF(E408=2,E408*propocet!$K$17,propocet!$K$15+propocet!$K$17)</f>
        <v>6.5000000000000009</v>
      </c>
      <c r="O408" s="2">
        <f t="shared" si="48"/>
        <v>0</v>
      </c>
      <c r="P408" s="2">
        <f t="shared" si="49"/>
        <v>0</v>
      </c>
      <c r="Q408" s="2">
        <f>E408*VLOOKUP(popis!$B$23,Uvse,2,0)</f>
        <v>22.349999999999998</v>
      </c>
      <c r="R408" s="2">
        <f>E408*VLOOKUP(popis!$B$28,Uvse,2,0)</f>
        <v>10.875</v>
      </c>
      <c r="S408" s="2">
        <f>IF(F408=12,CO_ukony!$K$7,IF(F408=6,CO_ukony!$K$6,IF(F408=3,propocet!$K$20,F408*VLOOKUP($AA$13,Uvse,2,0))))</f>
        <v>23.605555555555558</v>
      </c>
      <c r="T408" s="2">
        <f>IF(F408=12,CO_ukony!$K$5,IF(F408=6,CO_ukony!$K$4,IF(F408=3,propocet!$K$22,F408*VLOOKUP($AA$14,Uvse,2,0))))</f>
        <v>33.25277777777778</v>
      </c>
      <c r="U408" s="2">
        <f t="shared" si="50"/>
        <v>14.374999999999998</v>
      </c>
      <c r="V408" s="2">
        <f t="shared" si="51"/>
        <v>9.7125000000000004</v>
      </c>
      <c r="W408" s="2">
        <f t="shared" si="52"/>
        <v>0</v>
      </c>
      <c r="X408" s="2">
        <f t="shared" si="53"/>
        <v>10.424999999999999</v>
      </c>
      <c r="Y408" s="2">
        <f t="shared" si="54"/>
        <v>10.8</v>
      </c>
    </row>
    <row r="409" spans="2:25">
      <c r="B409" t="s">
        <v>556</v>
      </c>
      <c r="E409">
        <v>1</v>
      </c>
      <c r="F409">
        <v>6</v>
      </c>
      <c r="G409">
        <v>2</v>
      </c>
      <c r="H409">
        <v>0</v>
      </c>
      <c r="I409">
        <v>1</v>
      </c>
      <c r="J409">
        <v>0</v>
      </c>
      <c r="L409" s="52">
        <f t="shared" si="55"/>
        <v>100.71249999999999</v>
      </c>
      <c r="M409" s="52"/>
      <c r="N409">
        <f>IF(E409=2,E409*propocet!$K$17,propocet!$K$15+propocet!$K$17)</f>
        <v>13.575000000000001</v>
      </c>
      <c r="O409" s="2">
        <f t="shared" si="48"/>
        <v>0</v>
      </c>
      <c r="P409" s="2">
        <f t="shared" si="49"/>
        <v>0</v>
      </c>
      <c r="Q409" s="2">
        <f>E409*VLOOKUP(popis!$B$23,Uvse,2,0)</f>
        <v>11.174999999999999</v>
      </c>
      <c r="R409" s="2">
        <f>E409*VLOOKUP(popis!$B$28,Uvse,2,0)</f>
        <v>5.4375</v>
      </c>
      <c r="S409" s="2">
        <f>IF(F409=12,CO_ukony!$K$7,IF(F409=6,CO_ukony!$K$6,IF(F409=3,propocet!$K$20,F409*VLOOKUP($AA$13,Uvse,2,0))))</f>
        <v>14.725</v>
      </c>
      <c r="T409" s="2">
        <f>IF(F409=12,CO_ukony!$K$5,IF(F409=6,CO_ukony!$K$4,IF(F409=3,propocet!$K$22,F409*VLOOKUP($AA$14,Uvse,2,0))))</f>
        <v>24.0625</v>
      </c>
      <c r="U409" s="2">
        <f t="shared" si="50"/>
        <v>14.374999999999998</v>
      </c>
      <c r="V409" s="2">
        <f t="shared" si="51"/>
        <v>9.7125000000000004</v>
      </c>
      <c r="W409" s="2">
        <f t="shared" si="52"/>
        <v>0</v>
      </c>
      <c r="X409" s="2">
        <f t="shared" si="53"/>
        <v>10.424999999999999</v>
      </c>
      <c r="Y409" s="2">
        <f t="shared" si="54"/>
        <v>10.8</v>
      </c>
    </row>
    <row r="410" spans="2:25">
      <c r="B410" t="s">
        <v>557</v>
      </c>
      <c r="E410">
        <v>2</v>
      </c>
      <c r="F410">
        <v>6</v>
      </c>
      <c r="G410">
        <v>2</v>
      </c>
      <c r="H410">
        <v>0</v>
      </c>
      <c r="I410">
        <v>1</v>
      </c>
      <c r="J410">
        <v>0</v>
      </c>
      <c r="L410" s="52">
        <f t="shared" si="55"/>
        <v>117.32499999999999</v>
      </c>
      <c r="M410" s="52"/>
      <c r="N410">
        <f>IF(E410=2,E410*propocet!$K$17,propocet!$K$15+propocet!$K$17)</f>
        <v>6.5000000000000009</v>
      </c>
      <c r="O410" s="2">
        <f t="shared" si="48"/>
        <v>0</v>
      </c>
      <c r="P410" s="2">
        <f t="shared" si="49"/>
        <v>0</v>
      </c>
      <c r="Q410" s="2">
        <f>E410*VLOOKUP(popis!$B$23,Uvse,2,0)</f>
        <v>22.349999999999998</v>
      </c>
      <c r="R410" s="2">
        <f>E410*VLOOKUP(popis!$B$28,Uvse,2,0)</f>
        <v>10.875</v>
      </c>
      <c r="S410" s="2">
        <f>IF(F410=12,CO_ukony!$K$7,IF(F410=6,CO_ukony!$K$6,IF(F410=3,propocet!$K$20,F410*VLOOKUP($AA$13,Uvse,2,0))))</f>
        <v>14.725</v>
      </c>
      <c r="T410" s="2">
        <f>IF(F410=12,CO_ukony!$K$5,IF(F410=6,CO_ukony!$K$4,IF(F410=3,propocet!$K$22,F410*VLOOKUP($AA$14,Uvse,2,0))))</f>
        <v>24.0625</v>
      </c>
      <c r="U410" s="2">
        <f t="shared" si="50"/>
        <v>14.374999999999998</v>
      </c>
      <c r="V410" s="2">
        <f t="shared" si="51"/>
        <v>9.7125000000000004</v>
      </c>
      <c r="W410" s="2">
        <f t="shared" si="52"/>
        <v>0</v>
      </c>
      <c r="X410" s="2">
        <f t="shared" si="53"/>
        <v>10.424999999999999</v>
      </c>
      <c r="Y410" s="2">
        <f t="shared" si="54"/>
        <v>10.8</v>
      </c>
    </row>
    <row r="411" spans="2:25">
      <c r="B411" t="s">
        <v>558</v>
      </c>
      <c r="E411">
        <v>1</v>
      </c>
      <c r="F411">
        <v>1</v>
      </c>
      <c r="G411">
        <v>2</v>
      </c>
      <c r="H411">
        <v>0</v>
      </c>
      <c r="I411">
        <v>1</v>
      </c>
      <c r="J411">
        <v>0</v>
      </c>
      <c r="L411" s="52">
        <f t="shared" si="55"/>
        <v>69.032291666666666</v>
      </c>
      <c r="M411" s="52"/>
      <c r="N411">
        <f>IF(E411=2,E411*propocet!$K$17,propocet!$K$15+propocet!$K$17)</f>
        <v>13.575000000000001</v>
      </c>
      <c r="O411" s="2">
        <f t="shared" si="48"/>
        <v>0</v>
      </c>
      <c r="P411" s="2">
        <f t="shared" si="49"/>
        <v>0</v>
      </c>
      <c r="Q411" s="2">
        <f>E411*VLOOKUP(popis!$B$23,Uvse,2,0)</f>
        <v>11.174999999999999</v>
      </c>
      <c r="R411" s="2">
        <f>E411*VLOOKUP(popis!$B$28,Uvse,2,0)</f>
        <v>5.4375</v>
      </c>
      <c r="S411" s="2">
        <f>IF(F411=12,CO_ukony!$K$7,IF(F411=6,CO_ukony!$K$6,IF(F411=3,propocet!$K$20,F411*VLOOKUP($AA$13,Uvse,2,0))))</f>
        <v>2.9506944444444447</v>
      </c>
      <c r="T411" s="2">
        <f>IF(F411=12,CO_ukony!$K$5,IF(F411=6,CO_ukony!$K$4,IF(F411=3,propocet!$K$22,F411*VLOOKUP($AA$14,Uvse,2,0))))</f>
        <v>4.1565972222222225</v>
      </c>
      <c r="U411" s="2">
        <f t="shared" si="50"/>
        <v>14.374999999999998</v>
      </c>
      <c r="V411" s="2">
        <f t="shared" si="51"/>
        <v>9.7125000000000004</v>
      </c>
      <c r="W411" s="2">
        <f t="shared" si="52"/>
        <v>0</v>
      </c>
      <c r="X411" s="2">
        <f t="shared" si="53"/>
        <v>10.424999999999999</v>
      </c>
      <c r="Y411" s="2">
        <f t="shared" si="54"/>
        <v>10.8</v>
      </c>
    </row>
    <row r="412" spans="2:25">
      <c r="B412" t="s">
        <v>559</v>
      </c>
      <c r="E412">
        <v>2</v>
      </c>
      <c r="F412">
        <v>12</v>
      </c>
      <c r="G412">
        <v>2</v>
      </c>
      <c r="H412">
        <v>0</v>
      </c>
      <c r="I412">
        <v>1</v>
      </c>
      <c r="J412">
        <v>0</v>
      </c>
      <c r="L412" s="52">
        <f t="shared" si="55"/>
        <v>166.52500000000003</v>
      </c>
      <c r="M412" s="52"/>
      <c r="N412">
        <f>IF(E412=2,E412*propocet!$K$17,propocet!$K$15+propocet!$K$17)</f>
        <v>6.5000000000000009</v>
      </c>
      <c r="O412" s="2">
        <f t="shared" si="48"/>
        <v>0</v>
      </c>
      <c r="P412" s="2">
        <f t="shared" si="49"/>
        <v>0</v>
      </c>
      <c r="Q412" s="2">
        <f>E412*VLOOKUP(popis!$B$23,Uvse,2,0)</f>
        <v>22.349999999999998</v>
      </c>
      <c r="R412" s="2">
        <f>E412*VLOOKUP(popis!$B$28,Uvse,2,0)</f>
        <v>10.875</v>
      </c>
      <c r="S412" s="2">
        <f>IF(F412=12,CO_ukony!$K$7,IF(F412=6,CO_ukony!$K$6,IF(F412=3,propocet!$K$20,F412*VLOOKUP($AA$13,Uvse,2,0))))</f>
        <v>34.125</v>
      </c>
      <c r="T412" s="2">
        <f>IF(F412=12,CO_ukony!$K$5,IF(F412=6,CO_ukony!$K$4,IF(F412=3,propocet!$K$22,F412*VLOOKUP($AA$14,Uvse,2,0))))</f>
        <v>53.862500000000004</v>
      </c>
      <c r="U412" s="2">
        <f t="shared" si="50"/>
        <v>14.374999999999998</v>
      </c>
      <c r="V412" s="2">
        <f t="shared" si="51"/>
        <v>9.7125000000000004</v>
      </c>
      <c r="W412" s="2">
        <f t="shared" si="52"/>
        <v>0</v>
      </c>
      <c r="X412" s="2">
        <f t="shared" si="53"/>
        <v>10.424999999999999</v>
      </c>
      <c r="Y412" s="2">
        <f t="shared" si="54"/>
        <v>10.8</v>
      </c>
    </row>
    <row r="413" spans="2:25">
      <c r="B413" t="s">
        <v>560</v>
      </c>
      <c r="E413">
        <v>2</v>
      </c>
      <c r="F413">
        <v>12</v>
      </c>
      <c r="G413">
        <v>2</v>
      </c>
      <c r="H413">
        <v>0</v>
      </c>
      <c r="I413">
        <v>1</v>
      </c>
      <c r="J413">
        <v>0</v>
      </c>
      <c r="L413" s="52">
        <f t="shared" si="55"/>
        <v>166.52500000000003</v>
      </c>
      <c r="M413" s="52"/>
      <c r="N413">
        <f>IF(E413=2,E413*propocet!$K$17,propocet!$K$15+propocet!$K$17)</f>
        <v>6.5000000000000009</v>
      </c>
      <c r="O413" s="2">
        <f t="shared" si="48"/>
        <v>0</v>
      </c>
      <c r="P413" s="2">
        <f t="shared" si="49"/>
        <v>0</v>
      </c>
      <c r="Q413" s="2">
        <f>E413*VLOOKUP(popis!$B$23,Uvse,2,0)</f>
        <v>22.349999999999998</v>
      </c>
      <c r="R413" s="2">
        <f>E413*VLOOKUP(popis!$B$28,Uvse,2,0)</f>
        <v>10.875</v>
      </c>
      <c r="S413" s="2">
        <f>IF(F413=12,CO_ukony!$K$7,IF(F413=6,CO_ukony!$K$6,IF(F413=3,propocet!$K$20,F413*VLOOKUP($AA$13,Uvse,2,0))))</f>
        <v>34.125</v>
      </c>
      <c r="T413" s="2">
        <f>IF(F413=12,CO_ukony!$K$5,IF(F413=6,CO_ukony!$K$4,IF(F413=3,propocet!$K$22,F413*VLOOKUP($AA$14,Uvse,2,0))))</f>
        <v>53.862500000000004</v>
      </c>
      <c r="U413" s="2">
        <f t="shared" si="50"/>
        <v>14.374999999999998</v>
      </c>
      <c r="V413" s="2">
        <f t="shared" si="51"/>
        <v>9.7125000000000004</v>
      </c>
      <c r="W413" s="2">
        <f t="shared" si="52"/>
        <v>0</v>
      </c>
      <c r="X413" s="2">
        <f t="shared" si="53"/>
        <v>10.424999999999999</v>
      </c>
      <c r="Y413" s="2">
        <f t="shared" si="54"/>
        <v>10.8</v>
      </c>
    </row>
    <row r="414" spans="2:25">
      <c r="B414" t="s">
        <v>561</v>
      </c>
      <c r="E414">
        <v>2</v>
      </c>
      <c r="F414">
        <v>12</v>
      </c>
      <c r="G414">
        <v>2</v>
      </c>
      <c r="H414">
        <v>0</v>
      </c>
      <c r="I414">
        <v>1</v>
      </c>
      <c r="J414">
        <v>0</v>
      </c>
      <c r="L414" s="52">
        <f t="shared" si="55"/>
        <v>166.52500000000003</v>
      </c>
      <c r="M414" s="52"/>
      <c r="N414">
        <f>IF(E414=2,E414*propocet!$K$17,propocet!$K$15+propocet!$K$17)</f>
        <v>6.5000000000000009</v>
      </c>
      <c r="O414" s="2">
        <f t="shared" si="48"/>
        <v>0</v>
      </c>
      <c r="P414" s="2">
        <f t="shared" si="49"/>
        <v>0</v>
      </c>
      <c r="Q414" s="2">
        <f>E414*VLOOKUP(popis!$B$23,Uvse,2,0)</f>
        <v>22.349999999999998</v>
      </c>
      <c r="R414" s="2">
        <f>E414*VLOOKUP(popis!$B$28,Uvse,2,0)</f>
        <v>10.875</v>
      </c>
      <c r="S414" s="2">
        <f>IF(F414=12,CO_ukony!$K$7,IF(F414=6,CO_ukony!$K$6,IF(F414=3,propocet!$K$20,F414*VLOOKUP($AA$13,Uvse,2,0))))</f>
        <v>34.125</v>
      </c>
      <c r="T414" s="2">
        <f>IF(F414=12,CO_ukony!$K$5,IF(F414=6,CO_ukony!$K$4,IF(F414=3,propocet!$K$22,F414*VLOOKUP($AA$14,Uvse,2,0))))</f>
        <v>53.862500000000004</v>
      </c>
      <c r="U414" s="2">
        <f t="shared" si="50"/>
        <v>14.374999999999998</v>
      </c>
      <c r="V414" s="2">
        <f t="shared" si="51"/>
        <v>9.7125000000000004</v>
      </c>
      <c r="W414" s="2">
        <f t="shared" si="52"/>
        <v>0</v>
      </c>
      <c r="X414" s="2">
        <f t="shared" si="53"/>
        <v>10.424999999999999</v>
      </c>
      <c r="Y414" s="2">
        <f t="shared" si="54"/>
        <v>10.8</v>
      </c>
    </row>
    <row r="415" spans="2:25">
      <c r="B415" t="s">
        <v>562</v>
      </c>
      <c r="E415">
        <v>2</v>
      </c>
      <c r="F415">
        <v>12</v>
      </c>
      <c r="G415">
        <v>2</v>
      </c>
      <c r="H415">
        <v>0</v>
      </c>
      <c r="I415">
        <v>1</v>
      </c>
      <c r="J415">
        <v>0</v>
      </c>
      <c r="L415" s="52">
        <f t="shared" si="55"/>
        <v>166.52500000000003</v>
      </c>
      <c r="M415" s="52"/>
      <c r="N415">
        <f>IF(E415=2,E415*propocet!$K$17,propocet!$K$15+propocet!$K$17)</f>
        <v>6.5000000000000009</v>
      </c>
      <c r="O415" s="2">
        <f t="shared" si="48"/>
        <v>0</v>
      </c>
      <c r="P415" s="2">
        <f t="shared" si="49"/>
        <v>0</v>
      </c>
      <c r="Q415" s="2">
        <f>E415*VLOOKUP(popis!$B$23,Uvse,2,0)</f>
        <v>22.349999999999998</v>
      </c>
      <c r="R415" s="2">
        <f>E415*VLOOKUP(popis!$B$28,Uvse,2,0)</f>
        <v>10.875</v>
      </c>
      <c r="S415" s="2">
        <f>IF(F415=12,CO_ukony!$K$7,IF(F415=6,CO_ukony!$K$6,IF(F415=3,propocet!$K$20,F415*VLOOKUP($AA$13,Uvse,2,0))))</f>
        <v>34.125</v>
      </c>
      <c r="T415" s="2">
        <f>IF(F415=12,CO_ukony!$K$5,IF(F415=6,CO_ukony!$K$4,IF(F415=3,propocet!$K$22,F415*VLOOKUP($AA$14,Uvse,2,0))))</f>
        <v>53.862500000000004</v>
      </c>
      <c r="U415" s="2">
        <f t="shared" si="50"/>
        <v>14.374999999999998</v>
      </c>
      <c r="V415" s="2">
        <f t="shared" si="51"/>
        <v>9.7125000000000004</v>
      </c>
      <c r="W415" s="2">
        <f t="shared" si="52"/>
        <v>0</v>
      </c>
      <c r="X415" s="2">
        <f t="shared" si="53"/>
        <v>10.424999999999999</v>
      </c>
      <c r="Y415" s="2">
        <f t="shared" si="54"/>
        <v>10.8</v>
      </c>
    </row>
    <row r="416" spans="2:25">
      <c r="B416" t="s">
        <v>563</v>
      </c>
      <c r="E416">
        <v>2</v>
      </c>
      <c r="F416">
        <v>12</v>
      </c>
      <c r="G416">
        <v>2</v>
      </c>
      <c r="H416">
        <v>0</v>
      </c>
      <c r="I416">
        <v>1</v>
      </c>
      <c r="J416">
        <v>0</v>
      </c>
      <c r="L416" s="52">
        <f t="shared" si="55"/>
        <v>166.52500000000003</v>
      </c>
      <c r="M416" s="52"/>
      <c r="N416">
        <f>IF(E416=2,E416*propocet!$K$17,propocet!$K$15+propocet!$K$17)</f>
        <v>6.5000000000000009</v>
      </c>
      <c r="O416" s="2">
        <f t="shared" si="48"/>
        <v>0</v>
      </c>
      <c r="P416" s="2">
        <f t="shared" si="49"/>
        <v>0</v>
      </c>
      <c r="Q416" s="2">
        <f>E416*VLOOKUP(popis!$B$23,Uvse,2,0)</f>
        <v>22.349999999999998</v>
      </c>
      <c r="R416" s="2">
        <f>E416*VLOOKUP(popis!$B$28,Uvse,2,0)</f>
        <v>10.875</v>
      </c>
      <c r="S416" s="2">
        <f>IF(F416=12,CO_ukony!$K$7,IF(F416=6,CO_ukony!$K$6,IF(F416=3,propocet!$K$20,F416*VLOOKUP($AA$13,Uvse,2,0))))</f>
        <v>34.125</v>
      </c>
      <c r="T416" s="2">
        <f>IF(F416=12,CO_ukony!$K$5,IF(F416=6,CO_ukony!$K$4,IF(F416=3,propocet!$K$22,F416*VLOOKUP($AA$14,Uvse,2,0))))</f>
        <v>53.862500000000004</v>
      </c>
      <c r="U416" s="2">
        <f t="shared" si="50"/>
        <v>14.374999999999998</v>
      </c>
      <c r="V416" s="2">
        <f t="shared" si="51"/>
        <v>9.7125000000000004</v>
      </c>
      <c r="W416" s="2">
        <f t="shared" si="52"/>
        <v>0</v>
      </c>
      <c r="X416" s="2">
        <f t="shared" si="53"/>
        <v>10.424999999999999</v>
      </c>
      <c r="Y416" s="2">
        <f t="shared" si="54"/>
        <v>10.8</v>
      </c>
    </row>
    <row r="417" spans="2:25">
      <c r="B417" t="s">
        <v>564</v>
      </c>
      <c r="E417">
        <v>2</v>
      </c>
      <c r="F417">
        <v>12</v>
      </c>
      <c r="G417">
        <v>2</v>
      </c>
      <c r="H417">
        <v>0</v>
      </c>
      <c r="I417">
        <v>1</v>
      </c>
      <c r="J417">
        <v>0</v>
      </c>
      <c r="L417" s="52">
        <f t="shared" si="55"/>
        <v>166.52500000000003</v>
      </c>
      <c r="M417" s="52"/>
      <c r="N417">
        <f>IF(E417=2,E417*propocet!$K$17,propocet!$K$15+propocet!$K$17)</f>
        <v>6.5000000000000009</v>
      </c>
      <c r="O417" s="2">
        <f t="shared" si="48"/>
        <v>0</v>
      </c>
      <c r="P417" s="2">
        <f t="shared" si="49"/>
        <v>0</v>
      </c>
      <c r="Q417" s="2">
        <f>E417*VLOOKUP(popis!$B$23,Uvse,2,0)</f>
        <v>22.349999999999998</v>
      </c>
      <c r="R417" s="2">
        <f>E417*VLOOKUP(popis!$B$28,Uvse,2,0)</f>
        <v>10.875</v>
      </c>
      <c r="S417" s="2">
        <f>IF(F417=12,CO_ukony!$K$7,IF(F417=6,CO_ukony!$K$6,IF(F417=3,propocet!$K$20,F417*VLOOKUP($AA$13,Uvse,2,0))))</f>
        <v>34.125</v>
      </c>
      <c r="T417" s="2">
        <f>IF(F417=12,CO_ukony!$K$5,IF(F417=6,CO_ukony!$K$4,IF(F417=3,propocet!$K$22,F417*VLOOKUP($AA$14,Uvse,2,0))))</f>
        <v>53.862500000000004</v>
      </c>
      <c r="U417" s="2">
        <f t="shared" si="50"/>
        <v>14.374999999999998</v>
      </c>
      <c r="V417" s="2">
        <f t="shared" si="51"/>
        <v>9.7125000000000004</v>
      </c>
      <c r="W417" s="2">
        <f t="shared" si="52"/>
        <v>0</v>
      </c>
      <c r="X417" s="2">
        <f t="shared" si="53"/>
        <v>10.424999999999999</v>
      </c>
      <c r="Y417" s="2">
        <f t="shared" si="54"/>
        <v>10.8</v>
      </c>
    </row>
    <row r="418" spans="2:25">
      <c r="B418" t="s">
        <v>565</v>
      </c>
      <c r="E418">
        <v>2</v>
      </c>
      <c r="F418">
        <v>12</v>
      </c>
      <c r="G418">
        <v>2</v>
      </c>
      <c r="H418">
        <v>0</v>
      </c>
      <c r="I418">
        <v>1</v>
      </c>
      <c r="J418">
        <v>0</v>
      </c>
      <c r="L418" s="52">
        <f t="shared" si="55"/>
        <v>166.52500000000003</v>
      </c>
      <c r="M418" s="52"/>
      <c r="N418">
        <f>IF(E418=2,E418*propocet!$K$17,propocet!$K$15+propocet!$K$17)</f>
        <v>6.5000000000000009</v>
      </c>
      <c r="O418" s="2">
        <f t="shared" si="48"/>
        <v>0</v>
      </c>
      <c r="P418" s="2">
        <f t="shared" si="49"/>
        <v>0</v>
      </c>
      <c r="Q418" s="2">
        <f>E418*VLOOKUP(popis!$B$23,Uvse,2,0)</f>
        <v>22.349999999999998</v>
      </c>
      <c r="R418" s="2">
        <f>E418*VLOOKUP(popis!$B$28,Uvse,2,0)</f>
        <v>10.875</v>
      </c>
      <c r="S418" s="2">
        <f>IF(F418=12,CO_ukony!$K$7,IF(F418=6,CO_ukony!$K$6,IF(F418=3,propocet!$K$20,F418*VLOOKUP($AA$13,Uvse,2,0))))</f>
        <v>34.125</v>
      </c>
      <c r="T418" s="2">
        <f>IF(F418=12,CO_ukony!$K$5,IF(F418=6,CO_ukony!$K$4,IF(F418=3,propocet!$K$22,F418*VLOOKUP($AA$14,Uvse,2,0))))</f>
        <v>53.862500000000004</v>
      </c>
      <c r="U418" s="2">
        <f t="shared" si="50"/>
        <v>14.374999999999998</v>
      </c>
      <c r="V418" s="2">
        <f t="shared" si="51"/>
        <v>9.7125000000000004</v>
      </c>
      <c r="W418" s="2">
        <f t="shared" si="52"/>
        <v>0</v>
      </c>
      <c r="X418" s="2">
        <f t="shared" si="53"/>
        <v>10.424999999999999</v>
      </c>
      <c r="Y418" s="2">
        <f t="shared" si="54"/>
        <v>10.8</v>
      </c>
    </row>
    <row r="419" spans="2:25">
      <c r="B419" t="s">
        <v>566</v>
      </c>
      <c r="E419">
        <v>2</v>
      </c>
      <c r="F419">
        <v>12</v>
      </c>
      <c r="G419">
        <v>2</v>
      </c>
      <c r="H419">
        <v>0</v>
      </c>
      <c r="I419">
        <v>1</v>
      </c>
      <c r="J419">
        <v>0</v>
      </c>
      <c r="L419" s="52">
        <f t="shared" si="55"/>
        <v>166.52500000000003</v>
      </c>
      <c r="M419" s="52"/>
      <c r="N419">
        <f>IF(E419=2,E419*propocet!$K$17,propocet!$K$15+propocet!$K$17)</f>
        <v>6.5000000000000009</v>
      </c>
      <c r="O419" s="2">
        <f t="shared" si="48"/>
        <v>0</v>
      </c>
      <c r="P419" s="2">
        <f t="shared" si="49"/>
        <v>0</v>
      </c>
      <c r="Q419" s="2">
        <f>E419*VLOOKUP(popis!$B$23,Uvse,2,0)</f>
        <v>22.349999999999998</v>
      </c>
      <c r="R419" s="2">
        <f>E419*VLOOKUP(popis!$B$28,Uvse,2,0)</f>
        <v>10.875</v>
      </c>
      <c r="S419" s="2">
        <f>IF(F419=12,CO_ukony!$K$7,IF(F419=6,CO_ukony!$K$6,IF(F419=3,propocet!$K$20,F419*VLOOKUP($AA$13,Uvse,2,0))))</f>
        <v>34.125</v>
      </c>
      <c r="T419" s="2">
        <f>IF(F419=12,CO_ukony!$K$5,IF(F419=6,CO_ukony!$K$4,IF(F419=3,propocet!$K$22,F419*VLOOKUP($AA$14,Uvse,2,0))))</f>
        <v>53.862500000000004</v>
      </c>
      <c r="U419" s="2">
        <f t="shared" si="50"/>
        <v>14.374999999999998</v>
      </c>
      <c r="V419" s="2">
        <f t="shared" si="51"/>
        <v>9.7125000000000004</v>
      </c>
      <c r="W419" s="2">
        <f t="shared" si="52"/>
        <v>0</v>
      </c>
      <c r="X419" s="2">
        <f t="shared" si="53"/>
        <v>10.424999999999999</v>
      </c>
      <c r="Y419" s="2">
        <f t="shared" si="54"/>
        <v>10.8</v>
      </c>
    </row>
    <row r="420" spans="2:25">
      <c r="B420" t="s">
        <v>567</v>
      </c>
      <c r="E420">
        <v>2</v>
      </c>
      <c r="F420">
        <v>12</v>
      </c>
      <c r="G420">
        <v>2</v>
      </c>
      <c r="H420">
        <v>0</v>
      </c>
      <c r="I420">
        <v>1</v>
      </c>
      <c r="J420">
        <v>0</v>
      </c>
      <c r="L420" s="52">
        <f t="shared" si="55"/>
        <v>166.52500000000003</v>
      </c>
      <c r="M420" s="52"/>
      <c r="N420">
        <f>IF(E420=2,E420*propocet!$K$17,propocet!$K$15+propocet!$K$17)</f>
        <v>6.5000000000000009</v>
      </c>
      <c r="O420" s="2">
        <f t="shared" si="48"/>
        <v>0</v>
      </c>
      <c r="P420" s="2">
        <f t="shared" si="49"/>
        <v>0</v>
      </c>
      <c r="Q420" s="2">
        <f>E420*VLOOKUP(popis!$B$23,Uvse,2,0)</f>
        <v>22.349999999999998</v>
      </c>
      <c r="R420" s="2">
        <f>E420*VLOOKUP(popis!$B$28,Uvse,2,0)</f>
        <v>10.875</v>
      </c>
      <c r="S420" s="2">
        <f>IF(F420=12,CO_ukony!$K$7,IF(F420=6,CO_ukony!$K$6,IF(F420=3,propocet!$K$20,F420*VLOOKUP($AA$13,Uvse,2,0))))</f>
        <v>34.125</v>
      </c>
      <c r="T420" s="2">
        <f>IF(F420=12,CO_ukony!$K$5,IF(F420=6,CO_ukony!$K$4,IF(F420=3,propocet!$K$22,F420*VLOOKUP($AA$14,Uvse,2,0))))</f>
        <v>53.862500000000004</v>
      </c>
      <c r="U420" s="2">
        <f t="shared" si="50"/>
        <v>14.374999999999998</v>
      </c>
      <c r="V420" s="2">
        <f t="shared" si="51"/>
        <v>9.7125000000000004</v>
      </c>
      <c r="W420" s="2">
        <f t="shared" si="52"/>
        <v>0</v>
      </c>
      <c r="X420" s="2">
        <f t="shared" si="53"/>
        <v>10.424999999999999</v>
      </c>
      <c r="Y420" s="2">
        <f t="shared" si="54"/>
        <v>10.8</v>
      </c>
    </row>
    <row r="421" spans="2:25">
      <c r="B421" t="s">
        <v>568</v>
      </c>
      <c r="E421">
        <v>2</v>
      </c>
      <c r="F421">
        <v>12</v>
      </c>
      <c r="G421">
        <v>2</v>
      </c>
      <c r="H421">
        <v>0</v>
      </c>
      <c r="I421">
        <v>1</v>
      </c>
      <c r="J421">
        <v>0</v>
      </c>
      <c r="L421" s="52">
        <f t="shared" si="55"/>
        <v>166.52500000000003</v>
      </c>
      <c r="M421" s="52"/>
      <c r="N421">
        <f>IF(E421=2,E421*propocet!$K$17,propocet!$K$15+propocet!$K$17)</f>
        <v>6.5000000000000009</v>
      </c>
      <c r="O421" s="2">
        <f t="shared" si="48"/>
        <v>0</v>
      </c>
      <c r="P421" s="2">
        <f t="shared" si="49"/>
        <v>0</v>
      </c>
      <c r="Q421" s="2">
        <f>E421*VLOOKUP(popis!$B$23,Uvse,2,0)</f>
        <v>22.349999999999998</v>
      </c>
      <c r="R421" s="2">
        <f>E421*VLOOKUP(popis!$B$28,Uvse,2,0)</f>
        <v>10.875</v>
      </c>
      <c r="S421" s="2">
        <f>IF(F421=12,CO_ukony!$K$7,IF(F421=6,CO_ukony!$K$6,IF(F421=3,propocet!$K$20,F421*VLOOKUP($AA$13,Uvse,2,0))))</f>
        <v>34.125</v>
      </c>
      <c r="T421" s="2">
        <f>IF(F421=12,CO_ukony!$K$5,IF(F421=6,CO_ukony!$K$4,IF(F421=3,propocet!$K$22,F421*VLOOKUP($AA$14,Uvse,2,0))))</f>
        <v>53.862500000000004</v>
      </c>
      <c r="U421" s="2">
        <f t="shared" si="50"/>
        <v>14.374999999999998</v>
      </c>
      <c r="V421" s="2">
        <f t="shared" si="51"/>
        <v>9.7125000000000004</v>
      </c>
      <c r="W421" s="2">
        <f t="shared" si="52"/>
        <v>0</v>
      </c>
      <c r="X421" s="2">
        <f t="shared" si="53"/>
        <v>10.424999999999999</v>
      </c>
      <c r="Y421" s="2">
        <f t="shared" si="54"/>
        <v>10.8</v>
      </c>
    </row>
    <row r="422" spans="2:25">
      <c r="B422" t="s">
        <v>569</v>
      </c>
      <c r="E422">
        <v>1</v>
      </c>
      <c r="F422">
        <v>2</v>
      </c>
      <c r="G422">
        <v>2</v>
      </c>
      <c r="H422">
        <v>0</v>
      </c>
      <c r="I422">
        <v>1</v>
      </c>
      <c r="J422">
        <v>0</v>
      </c>
      <c r="L422" s="52">
        <f t="shared" si="55"/>
        <v>76.13958333333332</v>
      </c>
      <c r="M422" s="52"/>
      <c r="N422">
        <f>IF(E422=2,E422*propocet!$K$17,propocet!$K$15+propocet!$K$17)</f>
        <v>13.575000000000001</v>
      </c>
      <c r="O422" s="2">
        <f t="shared" si="48"/>
        <v>0</v>
      </c>
      <c r="P422" s="2">
        <f t="shared" si="49"/>
        <v>0</v>
      </c>
      <c r="Q422" s="2">
        <f>E422*VLOOKUP(popis!$B$23,Uvse,2,0)</f>
        <v>11.174999999999999</v>
      </c>
      <c r="R422" s="2">
        <f>E422*VLOOKUP(popis!$B$28,Uvse,2,0)</f>
        <v>5.4375</v>
      </c>
      <c r="S422" s="2">
        <f>IF(F422=12,CO_ukony!$K$7,IF(F422=6,CO_ukony!$K$6,IF(F422=3,propocet!$K$20,F422*VLOOKUP($AA$13,Uvse,2,0))))</f>
        <v>5.9013888888888895</v>
      </c>
      <c r="T422" s="2">
        <f>IF(F422=12,CO_ukony!$K$5,IF(F422=6,CO_ukony!$K$4,IF(F422=3,propocet!$K$22,F422*VLOOKUP($AA$14,Uvse,2,0))))</f>
        <v>8.313194444444445</v>
      </c>
      <c r="U422" s="2">
        <f t="shared" si="50"/>
        <v>14.374999999999998</v>
      </c>
      <c r="V422" s="2">
        <f t="shared" si="51"/>
        <v>9.7125000000000004</v>
      </c>
      <c r="W422" s="2">
        <f t="shared" si="52"/>
        <v>0</v>
      </c>
      <c r="X422" s="2">
        <f t="shared" si="53"/>
        <v>10.424999999999999</v>
      </c>
      <c r="Y422" s="2">
        <f t="shared" si="54"/>
        <v>10.8</v>
      </c>
    </row>
    <row r="423" spans="2:25">
      <c r="B423" t="s">
        <v>570</v>
      </c>
      <c r="E423">
        <v>1</v>
      </c>
      <c r="F423">
        <v>4</v>
      </c>
      <c r="G423">
        <v>2</v>
      </c>
      <c r="H423">
        <v>0</v>
      </c>
      <c r="I423">
        <v>1</v>
      </c>
      <c r="J423">
        <v>0</v>
      </c>
      <c r="L423" s="52">
        <f t="shared" si="55"/>
        <v>90.354166666666657</v>
      </c>
      <c r="M423" s="52"/>
      <c r="N423">
        <f>IF(E423=2,E423*propocet!$K$17,propocet!$K$15+propocet!$K$17)</f>
        <v>13.575000000000001</v>
      </c>
      <c r="O423" s="2">
        <f t="shared" si="48"/>
        <v>0</v>
      </c>
      <c r="P423" s="2">
        <f t="shared" si="49"/>
        <v>0</v>
      </c>
      <c r="Q423" s="2">
        <f>E423*VLOOKUP(popis!$B$23,Uvse,2,0)</f>
        <v>11.174999999999999</v>
      </c>
      <c r="R423" s="2">
        <f>E423*VLOOKUP(popis!$B$28,Uvse,2,0)</f>
        <v>5.4375</v>
      </c>
      <c r="S423" s="2">
        <f>IF(F423=12,CO_ukony!$K$7,IF(F423=6,CO_ukony!$K$6,IF(F423=3,propocet!$K$20,F423*VLOOKUP($AA$13,Uvse,2,0))))</f>
        <v>11.802777777777779</v>
      </c>
      <c r="T423" s="2">
        <f>IF(F423=12,CO_ukony!$K$5,IF(F423=6,CO_ukony!$K$4,IF(F423=3,propocet!$K$22,F423*VLOOKUP($AA$14,Uvse,2,0))))</f>
        <v>16.62638888888889</v>
      </c>
      <c r="U423" s="2">
        <f t="shared" si="50"/>
        <v>14.374999999999998</v>
      </c>
      <c r="V423" s="2">
        <f t="shared" si="51"/>
        <v>9.7125000000000004</v>
      </c>
      <c r="W423" s="2">
        <f t="shared" si="52"/>
        <v>0</v>
      </c>
      <c r="X423" s="2">
        <f t="shared" si="53"/>
        <v>10.424999999999999</v>
      </c>
      <c r="Y423" s="2">
        <f t="shared" si="54"/>
        <v>10.8</v>
      </c>
    </row>
    <row r="424" spans="2:25">
      <c r="B424" t="s">
        <v>571</v>
      </c>
      <c r="E424">
        <v>2</v>
      </c>
      <c r="F424">
        <v>12</v>
      </c>
      <c r="G424">
        <v>2</v>
      </c>
      <c r="H424">
        <v>0</v>
      </c>
      <c r="I424">
        <v>1</v>
      </c>
      <c r="J424">
        <v>0</v>
      </c>
      <c r="L424" s="52">
        <f t="shared" si="55"/>
        <v>166.52500000000003</v>
      </c>
      <c r="M424" s="52"/>
      <c r="N424">
        <f>IF(E424=2,E424*propocet!$K$17,propocet!$K$15+propocet!$K$17)</f>
        <v>6.5000000000000009</v>
      </c>
      <c r="O424" s="2">
        <f t="shared" si="48"/>
        <v>0</v>
      </c>
      <c r="P424" s="2">
        <f t="shared" si="49"/>
        <v>0</v>
      </c>
      <c r="Q424" s="2">
        <f>E424*VLOOKUP(popis!$B$23,Uvse,2,0)</f>
        <v>22.349999999999998</v>
      </c>
      <c r="R424" s="2">
        <f>E424*VLOOKUP(popis!$B$28,Uvse,2,0)</f>
        <v>10.875</v>
      </c>
      <c r="S424" s="2">
        <f>IF(F424=12,CO_ukony!$K$7,IF(F424=6,CO_ukony!$K$6,IF(F424=3,propocet!$K$20,F424*VLOOKUP($AA$13,Uvse,2,0))))</f>
        <v>34.125</v>
      </c>
      <c r="T424" s="2">
        <f>IF(F424=12,CO_ukony!$K$5,IF(F424=6,CO_ukony!$K$4,IF(F424=3,propocet!$K$22,F424*VLOOKUP($AA$14,Uvse,2,0))))</f>
        <v>53.862500000000004</v>
      </c>
      <c r="U424" s="2">
        <f t="shared" si="50"/>
        <v>14.374999999999998</v>
      </c>
      <c r="V424" s="2">
        <f t="shared" si="51"/>
        <v>9.7125000000000004</v>
      </c>
      <c r="W424" s="2">
        <f t="shared" si="52"/>
        <v>0</v>
      </c>
      <c r="X424" s="2">
        <f t="shared" si="53"/>
        <v>10.424999999999999</v>
      </c>
      <c r="Y424" s="2">
        <f t="shared" si="54"/>
        <v>10.8</v>
      </c>
    </row>
    <row r="425" spans="2:25">
      <c r="B425" t="s">
        <v>572</v>
      </c>
      <c r="E425">
        <v>2</v>
      </c>
      <c r="F425">
        <v>6</v>
      </c>
      <c r="G425">
        <v>2</v>
      </c>
      <c r="H425">
        <v>0</v>
      </c>
      <c r="I425">
        <v>1</v>
      </c>
      <c r="J425">
        <v>0</v>
      </c>
      <c r="L425" s="52">
        <f t="shared" si="55"/>
        <v>117.32499999999999</v>
      </c>
      <c r="M425" s="52"/>
      <c r="N425">
        <f>IF(E425=2,E425*propocet!$K$17,propocet!$K$15+propocet!$K$17)</f>
        <v>6.5000000000000009</v>
      </c>
      <c r="O425" s="2">
        <f t="shared" si="48"/>
        <v>0</v>
      </c>
      <c r="P425" s="2">
        <f t="shared" si="49"/>
        <v>0</v>
      </c>
      <c r="Q425" s="2">
        <f>E425*VLOOKUP(popis!$B$23,Uvse,2,0)</f>
        <v>22.349999999999998</v>
      </c>
      <c r="R425" s="2">
        <f>E425*VLOOKUP(popis!$B$28,Uvse,2,0)</f>
        <v>10.875</v>
      </c>
      <c r="S425" s="2">
        <f>IF(F425=12,CO_ukony!$K$7,IF(F425=6,CO_ukony!$K$6,IF(F425=3,propocet!$K$20,F425*VLOOKUP($AA$13,Uvse,2,0))))</f>
        <v>14.725</v>
      </c>
      <c r="T425" s="2">
        <f>IF(F425=12,CO_ukony!$K$5,IF(F425=6,CO_ukony!$K$4,IF(F425=3,propocet!$K$22,F425*VLOOKUP($AA$14,Uvse,2,0))))</f>
        <v>24.0625</v>
      </c>
      <c r="U425" s="2">
        <f t="shared" si="50"/>
        <v>14.374999999999998</v>
      </c>
      <c r="V425" s="2">
        <f t="shared" si="51"/>
        <v>9.7125000000000004</v>
      </c>
      <c r="W425" s="2">
        <f t="shared" si="52"/>
        <v>0</v>
      </c>
      <c r="X425" s="2">
        <f t="shared" si="53"/>
        <v>10.424999999999999</v>
      </c>
      <c r="Y425" s="2">
        <f t="shared" si="54"/>
        <v>10.8</v>
      </c>
    </row>
    <row r="426" spans="2:25">
      <c r="B426" t="s">
        <v>573</v>
      </c>
      <c r="E426">
        <v>2</v>
      </c>
      <c r="F426">
        <v>2</v>
      </c>
      <c r="G426">
        <v>2</v>
      </c>
      <c r="H426">
        <v>0</v>
      </c>
      <c r="I426">
        <v>1</v>
      </c>
      <c r="J426">
        <v>0</v>
      </c>
      <c r="L426" s="52">
        <f t="shared" si="55"/>
        <v>92.752083333333331</v>
      </c>
      <c r="M426" s="52"/>
      <c r="N426">
        <f>IF(E426=2,E426*propocet!$K$17,propocet!$K$15+propocet!$K$17)</f>
        <v>6.5000000000000009</v>
      </c>
      <c r="O426" s="2">
        <f t="shared" si="48"/>
        <v>0</v>
      </c>
      <c r="P426" s="2">
        <f t="shared" si="49"/>
        <v>0</v>
      </c>
      <c r="Q426" s="2">
        <f>E426*VLOOKUP(popis!$B$23,Uvse,2,0)</f>
        <v>22.349999999999998</v>
      </c>
      <c r="R426" s="2">
        <f>E426*VLOOKUP(popis!$B$28,Uvse,2,0)</f>
        <v>10.875</v>
      </c>
      <c r="S426" s="2">
        <f>IF(F426=12,CO_ukony!$K$7,IF(F426=6,CO_ukony!$K$6,IF(F426=3,propocet!$K$20,F426*VLOOKUP($AA$13,Uvse,2,0))))</f>
        <v>5.9013888888888895</v>
      </c>
      <c r="T426" s="2">
        <f>IF(F426=12,CO_ukony!$K$5,IF(F426=6,CO_ukony!$K$4,IF(F426=3,propocet!$K$22,F426*VLOOKUP($AA$14,Uvse,2,0))))</f>
        <v>8.313194444444445</v>
      </c>
      <c r="U426" s="2">
        <f t="shared" si="50"/>
        <v>14.374999999999998</v>
      </c>
      <c r="V426" s="2">
        <f t="shared" si="51"/>
        <v>9.7125000000000004</v>
      </c>
      <c r="W426" s="2">
        <f t="shared" si="52"/>
        <v>0</v>
      </c>
      <c r="X426" s="2">
        <f t="shared" si="53"/>
        <v>10.424999999999999</v>
      </c>
      <c r="Y426" s="2">
        <f t="shared" si="54"/>
        <v>10.8</v>
      </c>
    </row>
    <row r="427" spans="2:25">
      <c r="B427" t="s">
        <v>574</v>
      </c>
      <c r="E427">
        <v>2</v>
      </c>
      <c r="F427">
        <v>4</v>
      </c>
      <c r="G427">
        <v>2</v>
      </c>
      <c r="H427">
        <v>0</v>
      </c>
      <c r="I427">
        <v>1</v>
      </c>
      <c r="J427">
        <v>0</v>
      </c>
      <c r="L427" s="52">
        <f t="shared" si="55"/>
        <v>106.96666666666665</v>
      </c>
      <c r="M427" s="52"/>
      <c r="N427">
        <f>IF(E427=2,E427*propocet!$K$17,propocet!$K$15+propocet!$K$17)</f>
        <v>6.5000000000000009</v>
      </c>
      <c r="O427" s="2">
        <f t="shared" si="48"/>
        <v>0</v>
      </c>
      <c r="P427" s="2">
        <f t="shared" si="49"/>
        <v>0</v>
      </c>
      <c r="Q427" s="2">
        <f>E427*VLOOKUP(popis!$B$23,Uvse,2,0)</f>
        <v>22.349999999999998</v>
      </c>
      <c r="R427" s="2">
        <f>E427*VLOOKUP(popis!$B$28,Uvse,2,0)</f>
        <v>10.875</v>
      </c>
      <c r="S427" s="2">
        <f>IF(F427=12,CO_ukony!$K$7,IF(F427=6,CO_ukony!$K$6,IF(F427=3,propocet!$K$20,F427*VLOOKUP($AA$13,Uvse,2,0))))</f>
        <v>11.802777777777779</v>
      </c>
      <c r="T427" s="2">
        <f>IF(F427=12,CO_ukony!$K$5,IF(F427=6,CO_ukony!$K$4,IF(F427=3,propocet!$K$22,F427*VLOOKUP($AA$14,Uvse,2,0))))</f>
        <v>16.62638888888889</v>
      </c>
      <c r="U427" s="2">
        <f t="shared" si="50"/>
        <v>14.374999999999998</v>
      </c>
      <c r="V427" s="2">
        <f t="shared" si="51"/>
        <v>9.7125000000000004</v>
      </c>
      <c r="W427" s="2">
        <f t="shared" si="52"/>
        <v>0</v>
      </c>
      <c r="X427" s="2">
        <f t="shared" si="53"/>
        <v>10.424999999999999</v>
      </c>
      <c r="Y427" s="2">
        <f t="shared" si="54"/>
        <v>10.8</v>
      </c>
    </row>
    <row r="428" spans="2:25">
      <c r="B428" t="s">
        <v>575</v>
      </c>
      <c r="E428">
        <v>2</v>
      </c>
      <c r="F428">
        <v>2</v>
      </c>
      <c r="G428">
        <v>2</v>
      </c>
      <c r="H428">
        <v>0</v>
      </c>
      <c r="I428">
        <v>1</v>
      </c>
      <c r="J428">
        <v>0</v>
      </c>
      <c r="L428" s="52">
        <f t="shared" si="55"/>
        <v>92.752083333333331</v>
      </c>
      <c r="M428" s="52"/>
      <c r="N428">
        <f>IF(E428=2,E428*propocet!$K$17,propocet!$K$15+propocet!$K$17)</f>
        <v>6.5000000000000009</v>
      </c>
      <c r="O428" s="2">
        <f t="shared" si="48"/>
        <v>0</v>
      </c>
      <c r="P428" s="2">
        <f t="shared" si="49"/>
        <v>0</v>
      </c>
      <c r="Q428" s="2">
        <f>E428*VLOOKUP(popis!$B$23,Uvse,2,0)</f>
        <v>22.349999999999998</v>
      </c>
      <c r="R428" s="2">
        <f>E428*VLOOKUP(popis!$B$28,Uvse,2,0)</f>
        <v>10.875</v>
      </c>
      <c r="S428" s="2">
        <f>IF(F428=12,CO_ukony!$K$7,IF(F428=6,CO_ukony!$K$6,IF(F428=3,propocet!$K$20,F428*VLOOKUP($AA$13,Uvse,2,0))))</f>
        <v>5.9013888888888895</v>
      </c>
      <c r="T428" s="2">
        <f>IF(F428=12,CO_ukony!$K$5,IF(F428=6,CO_ukony!$K$4,IF(F428=3,propocet!$K$22,F428*VLOOKUP($AA$14,Uvse,2,0))))</f>
        <v>8.313194444444445</v>
      </c>
      <c r="U428" s="2">
        <f t="shared" si="50"/>
        <v>14.374999999999998</v>
      </c>
      <c r="V428" s="2">
        <f t="shared" si="51"/>
        <v>9.7125000000000004</v>
      </c>
      <c r="W428" s="2">
        <f t="shared" si="52"/>
        <v>0</v>
      </c>
      <c r="X428" s="2">
        <f t="shared" si="53"/>
        <v>10.424999999999999</v>
      </c>
      <c r="Y428" s="2">
        <f t="shared" si="54"/>
        <v>10.8</v>
      </c>
    </row>
    <row r="429" spans="2:25">
      <c r="B429" t="s">
        <v>576</v>
      </c>
      <c r="E429">
        <v>1</v>
      </c>
      <c r="F429">
        <v>3</v>
      </c>
      <c r="G429">
        <v>2</v>
      </c>
      <c r="H429">
        <v>0</v>
      </c>
      <c r="I429">
        <v>1</v>
      </c>
      <c r="J429">
        <v>0</v>
      </c>
      <c r="L429" s="52">
        <f t="shared" si="55"/>
        <v>84.5</v>
      </c>
      <c r="M429" s="52"/>
      <c r="N429">
        <f>IF(E429=2,E429*propocet!$K$17,propocet!$K$15+propocet!$K$17)</f>
        <v>13.575000000000001</v>
      </c>
      <c r="O429" s="2">
        <f t="shared" si="48"/>
        <v>0</v>
      </c>
      <c r="P429" s="2">
        <f t="shared" si="49"/>
        <v>0</v>
      </c>
      <c r="Q429" s="2">
        <f>E429*VLOOKUP(popis!$B$23,Uvse,2,0)</f>
        <v>11.174999999999999</v>
      </c>
      <c r="R429" s="2">
        <f>E429*VLOOKUP(popis!$B$28,Uvse,2,0)</f>
        <v>5.4375</v>
      </c>
      <c r="S429" s="2">
        <f>IF(F429=12,CO_ukony!$K$7,IF(F429=6,CO_ukony!$K$6,IF(F429=3,propocet!$K$20,F429*VLOOKUP($AA$13,Uvse,2,0))))</f>
        <v>10.6625</v>
      </c>
      <c r="T429" s="2">
        <f>IF(F429=12,CO_ukony!$K$5,IF(F429=6,CO_ukony!$K$4,IF(F429=3,propocet!$K$22,F429*VLOOKUP($AA$14,Uvse,2,0))))</f>
        <v>11.9125</v>
      </c>
      <c r="U429" s="2">
        <f t="shared" si="50"/>
        <v>14.374999999999998</v>
      </c>
      <c r="V429" s="2">
        <f t="shared" si="51"/>
        <v>9.7125000000000004</v>
      </c>
      <c r="W429" s="2">
        <f t="shared" si="52"/>
        <v>0</v>
      </c>
      <c r="X429" s="2">
        <f t="shared" si="53"/>
        <v>10.424999999999999</v>
      </c>
      <c r="Y429" s="2">
        <f t="shared" si="54"/>
        <v>10.8</v>
      </c>
    </row>
    <row r="430" spans="2:25">
      <c r="B430" t="s">
        <v>577</v>
      </c>
      <c r="E430">
        <v>2</v>
      </c>
      <c r="F430">
        <v>6</v>
      </c>
      <c r="G430">
        <v>2</v>
      </c>
      <c r="H430">
        <v>0</v>
      </c>
      <c r="I430">
        <v>1</v>
      </c>
      <c r="J430">
        <v>0</v>
      </c>
      <c r="L430" s="52">
        <f t="shared" si="55"/>
        <v>117.32499999999999</v>
      </c>
      <c r="M430" s="52"/>
      <c r="N430">
        <f>IF(E430=2,E430*propocet!$K$17,propocet!$K$15+propocet!$K$17)</f>
        <v>6.5000000000000009</v>
      </c>
      <c r="O430" s="2">
        <f t="shared" si="48"/>
        <v>0</v>
      </c>
      <c r="P430" s="2">
        <f t="shared" si="49"/>
        <v>0</v>
      </c>
      <c r="Q430" s="2">
        <f>E430*VLOOKUP(popis!$B$23,Uvse,2,0)</f>
        <v>22.349999999999998</v>
      </c>
      <c r="R430" s="2">
        <f>E430*VLOOKUP(popis!$B$28,Uvse,2,0)</f>
        <v>10.875</v>
      </c>
      <c r="S430" s="2">
        <f>IF(F430=12,CO_ukony!$K$7,IF(F430=6,CO_ukony!$K$6,IF(F430=3,propocet!$K$20,F430*VLOOKUP($AA$13,Uvse,2,0))))</f>
        <v>14.725</v>
      </c>
      <c r="T430" s="2">
        <f>IF(F430=12,CO_ukony!$K$5,IF(F430=6,CO_ukony!$K$4,IF(F430=3,propocet!$K$22,F430*VLOOKUP($AA$14,Uvse,2,0))))</f>
        <v>24.0625</v>
      </c>
      <c r="U430" s="2">
        <f t="shared" si="50"/>
        <v>14.374999999999998</v>
      </c>
      <c r="V430" s="2">
        <f t="shared" si="51"/>
        <v>9.7125000000000004</v>
      </c>
      <c r="W430" s="2">
        <f t="shared" si="52"/>
        <v>0</v>
      </c>
      <c r="X430" s="2">
        <f t="shared" si="53"/>
        <v>10.424999999999999</v>
      </c>
      <c r="Y430" s="2">
        <f t="shared" si="54"/>
        <v>10.8</v>
      </c>
    </row>
    <row r="431" spans="2:25">
      <c r="B431" t="s">
        <v>578</v>
      </c>
      <c r="E431">
        <v>2</v>
      </c>
      <c r="F431">
        <v>6</v>
      </c>
      <c r="G431">
        <v>2</v>
      </c>
      <c r="H431">
        <v>0</v>
      </c>
      <c r="I431">
        <v>1</v>
      </c>
      <c r="J431">
        <v>0</v>
      </c>
      <c r="L431" s="52">
        <f t="shared" si="55"/>
        <v>117.32499999999999</v>
      </c>
      <c r="M431" s="52"/>
      <c r="N431">
        <f>IF(E431=2,E431*propocet!$K$17,propocet!$K$15+propocet!$K$17)</f>
        <v>6.5000000000000009</v>
      </c>
      <c r="O431" s="2">
        <f t="shared" ref="O431:O494" si="56">J431*VLOOKUP($AA$2,Uvse,2,0)</f>
        <v>0</v>
      </c>
      <c r="P431" s="2">
        <f t="shared" ref="P431:P494" si="57">J431*VLOOKUP($AA$3,Uvse,2,0)</f>
        <v>0</v>
      </c>
      <c r="Q431" s="2">
        <f>E431*VLOOKUP(popis!$B$23,Uvse,2,0)</f>
        <v>22.349999999999998</v>
      </c>
      <c r="R431" s="2">
        <f>E431*VLOOKUP(popis!$B$28,Uvse,2,0)</f>
        <v>10.875</v>
      </c>
      <c r="S431" s="2">
        <f>IF(F431=12,CO_ukony!$K$7,IF(F431=6,CO_ukony!$K$6,IF(F431=3,propocet!$K$20,F431*VLOOKUP($AA$13,Uvse,2,0))))</f>
        <v>14.725</v>
      </c>
      <c r="T431" s="2">
        <f>IF(F431=12,CO_ukony!$K$5,IF(F431=6,CO_ukony!$K$4,IF(F431=3,propocet!$K$22,F431*VLOOKUP($AA$14,Uvse,2,0))))</f>
        <v>24.0625</v>
      </c>
      <c r="U431" s="2">
        <f t="shared" ref="U431:U494" si="58">G431*VLOOKUP($AA$10,Uvse,2,0)</f>
        <v>14.374999999999998</v>
      </c>
      <c r="V431" s="2">
        <f t="shared" ref="V431:V494" si="59">G431*VLOOKUP($AA$11,Uvse,2,0)</f>
        <v>9.7125000000000004</v>
      </c>
      <c r="W431" s="2">
        <f t="shared" ref="W431:W494" si="60">H431*VLOOKUP($AA$9,Uvse,2,0)</f>
        <v>0</v>
      </c>
      <c r="X431" s="2">
        <f t="shared" ref="X431:X494" si="61">I431*VLOOKUP($AA$12,Uvse,2,0)</f>
        <v>10.424999999999999</v>
      </c>
      <c r="Y431" s="2">
        <f t="shared" ref="Y431:Y494" si="62">I431*VLOOKUP($AA$8,Uvse,2,0)</f>
        <v>10.8</v>
      </c>
    </row>
    <row r="432" spans="2:25">
      <c r="B432" t="s">
        <v>579</v>
      </c>
      <c r="E432">
        <v>2</v>
      </c>
      <c r="F432">
        <v>6</v>
      </c>
      <c r="G432">
        <v>2</v>
      </c>
      <c r="H432">
        <v>0</v>
      </c>
      <c r="I432">
        <v>1</v>
      </c>
      <c r="J432">
        <v>0</v>
      </c>
      <c r="L432" s="52">
        <f t="shared" ref="L432:L495" si="63">SUM(O432:Y432)</f>
        <v>117.32499999999999</v>
      </c>
      <c r="M432" s="52"/>
      <c r="N432">
        <f>IF(E432=2,E432*propocet!$K$17,propocet!$K$15+propocet!$K$17)</f>
        <v>6.5000000000000009</v>
      </c>
      <c r="O432" s="2">
        <f t="shared" si="56"/>
        <v>0</v>
      </c>
      <c r="P432" s="2">
        <f t="shared" si="57"/>
        <v>0</v>
      </c>
      <c r="Q432" s="2">
        <f>E432*VLOOKUP(popis!$B$23,Uvse,2,0)</f>
        <v>22.349999999999998</v>
      </c>
      <c r="R432" s="2">
        <f>E432*VLOOKUP(popis!$B$28,Uvse,2,0)</f>
        <v>10.875</v>
      </c>
      <c r="S432" s="2">
        <f>IF(F432=12,CO_ukony!$K$7,IF(F432=6,CO_ukony!$K$6,IF(F432=3,propocet!$K$20,F432*VLOOKUP($AA$13,Uvse,2,0))))</f>
        <v>14.725</v>
      </c>
      <c r="T432" s="2">
        <f>IF(F432=12,CO_ukony!$K$5,IF(F432=6,CO_ukony!$K$4,IF(F432=3,propocet!$K$22,F432*VLOOKUP($AA$14,Uvse,2,0))))</f>
        <v>24.0625</v>
      </c>
      <c r="U432" s="2">
        <f t="shared" si="58"/>
        <v>14.374999999999998</v>
      </c>
      <c r="V432" s="2">
        <f t="shared" si="59"/>
        <v>9.7125000000000004</v>
      </c>
      <c r="W432" s="2">
        <f t="shared" si="60"/>
        <v>0</v>
      </c>
      <c r="X432" s="2">
        <f t="shared" si="61"/>
        <v>10.424999999999999</v>
      </c>
      <c r="Y432" s="2">
        <f t="shared" si="62"/>
        <v>10.8</v>
      </c>
    </row>
    <row r="433" spans="2:25">
      <c r="B433" t="s">
        <v>580</v>
      </c>
      <c r="E433">
        <v>2</v>
      </c>
      <c r="F433">
        <v>9</v>
      </c>
      <c r="G433">
        <v>2</v>
      </c>
      <c r="H433">
        <v>0</v>
      </c>
      <c r="I433">
        <v>1</v>
      </c>
      <c r="J433">
        <v>0</v>
      </c>
      <c r="L433" s="52">
        <f t="shared" si="63"/>
        <v>142.50312500000004</v>
      </c>
      <c r="M433" s="52"/>
      <c r="N433">
        <f>IF(E433=2,E433*propocet!$K$17,propocet!$K$15+propocet!$K$17)</f>
        <v>6.5000000000000009</v>
      </c>
      <c r="O433" s="2">
        <f t="shared" si="56"/>
        <v>0</v>
      </c>
      <c r="P433" s="2">
        <f t="shared" si="57"/>
        <v>0</v>
      </c>
      <c r="Q433" s="2">
        <f>E433*VLOOKUP(popis!$B$23,Uvse,2,0)</f>
        <v>22.349999999999998</v>
      </c>
      <c r="R433" s="2">
        <f>E433*VLOOKUP(popis!$B$28,Uvse,2,0)</f>
        <v>10.875</v>
      </c>
      <c r="S433" s="2">
        <f>IF(F433=12,CO_ukony!$K$7,IF(F433=6,CO_ukony!$K$6,IF(F433=3,propocet!$K$20,F433*VLOOKUP($AA$13,Uvse,2,0))))</f>
        <v>26.556250000000002</v>
      </c>
      <c r="T433" s="2">
        <f>IF(F433=12,CO_ukony!$K$5,IF(F433=6,CO_ukony!$K$4,IF(F433=3,propocet!$K$22,F433*VLOOKUP($AA$14,Uvse,2,0))))</f>
        <v>37.409375000000004</v>
      </c>
      <c r="U433" s="2">
        <f t="shared" si="58"/>
        <v>14.374999999999998</v>
      </c>
      <c r="V433" s="2">
        <f t="shared" si="59"/>
        <v>9.7125000000000004</v>
      </c>
      <c r="W433" s="2">
        <f t="shared" si="60"/>
        <v>0</v>
      </c>
      <c r="X433" s="2">
        <f t="shared" si="61"/>
        <v>10.424999999999999</v>
      </c>
      <c r="Y433" s="2">
        <f t="shared" si="62"/>
        <v>10.8</v>
      </c>
    </row>
    <row r="434" spans="2:25">
      <c r="B434" t="s">
        <v>581</v>
      </c>
      <c r="E434">
        <v>2</v>
      </c>
      <c r="F434">
        <v>6</v>
      </c>
      <c r="G434">
        <v>2</v>
      </c>
      <c r="H434">
        <v>0</v>
      </c>
      <c r="I434">
        <v>1</v>
      </c>
      <c r="J434">
        <v>0</v>
      </c>
      <c r="L434" s="52">
        <f t="shared" si="63"/>
        <v>117.32499999999999</v>
      </c>
      <c r="M434" s="52"/>
      <c r="N434">
        <f>IF(E434=2,E434*propocet!$K$17,propocet!$K$15+propocet!$K$17)</f>
        <v>6.5000000000000009</v>
      </c>
      <c r="O434" s="2">
        <f t="shared" si="56"/>
        <v>0</v>
      </c>
      <c r="P434" s="2">
        <f t="shared" si="57"/>
        <v>0</v>
      </c>
      <c r="Q434" s="2">
        <f>E434*VLOOKUP(popis!$B$23,Uvse,2,0)</f>
        <v>22.349999999999998</v>
      </c>
      <c r="R434" s="2">
        <f>E434*VLOOKUP(popis!$B$28,Uvse,2,0)</f>
        <v>10.875</v>
      </c>
      <c r="S434" s="2">
        <f>IF(F434=12,CO_ukony!$K$7,IF(F434=6,CO_ukony!$K$6,IF(F434=3,propocet!$K$20,F434*VLOOKUP($AA$13,Uvse,2,0))))</f>
        <v>14.725</v>
      </c>
      <c r="T434" s="2">
        <f>IF(F434=12,CO_ukony!$K$5,IF(F434=6,CO_ukony!$K$4,IF(F434=3,propocet!$K$22,F434*VLOOKUP($AA$14,Uvse,2,0))))</f>
        <v>24.0625</v>
      </c>
      <c r="U434" s="2">
        <f t="shared" si="58"/>
        <v>14.374999999999998</v>
      </c>
      <c r="V434" s="2">
        <f t="shared" si="59"/>
        <v>9.7125000000000004</v>
      </c>
      <c r="W434" s="2">
        <f t="shared" si="60"/>
        <v>0</v>
      </c>
      <c r="X434" s="2">
        <f t="shared" si="61"/>
        <v>10.424999999999999</v>
      </c>
      <c r="Y434" s="2">
        <f t="shared" si="62"/>
        <v>10.8</v>
      </c>
    </row>
    <row r="435" spans="2:25">
      <c r="B435" t="s">
        <v>582</v>
      </c>
      <c r="E435">
        <v>2</v>
      </c>
      <c r="F435">
        <v>9</v>
      </c>
      <c r="G435">
        <v>2</v>
      </c>
      <c r="H435">
        <v>0</v>
      </c>
      <c r="I435">
        <v>1</v>
      </c>
      <c r="J435">
        <v>0</v>
      </c>
      <c r="L435" s="52">
        <f t="shared" si="63"/>
        <v>142.50312500000004</v>
      </c>
      <c r="M435" s="52"/>
      <c r="N435">
        <f>IF(E435=2,E435*propocet!$K$17,propocet!$K$15+propocet!$K$17)</f>
        <v>6.5000000000000009</v>
      </c>
      <c r="O435" s="2">
        <f t="shared" si="56"/>
        <v>0</v>
      </c>
      <c r="P435" s="2">
        <f t="shared" si="57"/>
        <v>0</v>
      </c>
      <c r="Q435" s="2">
        <f>E435*VLOOKUP(popis!$B$23,Uvse,2,0)</f>
        <v>22.349999999999998</v>
      </c>
      <c r="R435" s="2">
        <f>E435*VLOOKUP(popis!$B$28,Uvse,2,0)</f>
        <v>10.875</v>
      </c>
      <c r="S435" s="2">
        <f>IF(F435=12,CO_ukony!$K$7,IF(F435=6,CO_ukony!$K$6,IF(F435=3,propocet!$K$20,F435*VLOOKUP($AA$13,Uvse,2,0))))</f>
        <v>26.556250000000002</v>
      </c>
      <c r="T435" s="2">
        <f>IF(F435=12,CO_ukony!$K$5,IF(F435=6,CO_ukony!$K$4,IF(F435=3,propocet!$K$22,F435*VLOOKUP($AA$14,Uvse,2,0))))</f>
        <v>37.409375000000004</v>
      </c>
      <c r="U435" s="2">
        <f t="shared" si="58"/>
        <v>14.374999999999998</v>
      </c>
      <c r="V435" s="2">
        <f t="shared" si="59"/>
        <v>9.7125000000000004</v>
      </c>
      <c r="W435" s="2">
        <f t="shared" si="60"/>
        <v>0</v>
      </c>
      <c r="X435" s="2">
        <f t="shared" si="61"/>
        <v>10.424999999999999</v>
      </c>
      <c r="Y435" s="2">
        <f t="shared" si="62"/>
        <v>10.8</v>
      </c>
    </row>
    <row r="436" spans="2:25">
      <c r="B436" t="s">
        <v>583</v>
      </c>
      <c r="E436">
        <v>2</v>
      </c>
      <c r="F436">
        <v>6</v>
      </c>
      <c r="G436">
        <v>2</v>
      </c>
      <c r="H436">
        <v>0</v>
      </c>
      <c r="I436">
        <v>1</v>
      </c>
      <c r="J436">
        <v>0</v>
      </c>
      <c r="L436" s="52">
        <f t="shared" si="63"/>
        <v>117.32499999999999</v>
      </c>
      <c r="M436" s="52"/>
      <c r="N436">
        <f>IF(E436=2,E436*propocet!$K$17,propocet!$K$15+propocet!$K$17)</f>
        <v>6.5000000000000009</v>
      </c>
      <c r="O436" s="2">
        <f t="shared" si="56"/>
        <v>0</v>
      </c>
      <c r="P436" s="2">
        <f t="shared" si="57"/>
        <v>0</v>
      </c>
      <c r="Q436" s="2">
        <f>E436*VLOOKUP(popis!$B$23,Uvse,2,0)</f>
        <v>22.349999999999998</v>
      </c>
      <c r="R436" s="2">
        <f>E436*VLOOKUP(popis!$B$28,Uvse,2,0)</f>
        <v>10.875</v>
      </c>
      <c r="S436" s="2">
        <f>IF(F436=12,CO_ukony!$K$7,IF(F436=6,CO_ukony!$K$6,IF(F436=3,propocet!$K$20,F436*VLOOKUP($AA$13,Uvse,2,0))))</f>
        <v>14.725</v>
      </c>
      <c r="T436" s="2">
        <f>IF(F436=12,CO_ukony!$K$5,IF(F436=6,CO_ukony!$K$4,IF(F436=3,propocet!$K$22,F436*VLOOKUP($AA$14,Uvse,2,0))))</f>
        <v>24.0625</v>
      </c>
      <c r="U436" s="2">
        <f t="shared" si="58"/>
        <v>14.374999999999998</v>
      </c>
      <c r="V436" s="2">
        <f t="shared" si="59"/>
        <v>9.7125000000000004</v>
      </c>
      <c r="W436" s="2">
        <f t="shared" si="60"/>
        <v>0</v>
      </c>
      <c r="X436" s="2">
        <f t="shared" si="61"/>
        <v>10.424999999999999</v>
      </c>
      <c r="Y436" s="2">
        <f t="shared" si="62"/>
        <v>10.8</v>
      </c>
    </row>
    <row r="437" spans="2:25">
      <c r="B437" t="s">
        <v>584</v>
      </c>
      <c r="E437">
        <v>2</v>
      </c>
      <c r="F437">
        <v>12</v>
      </c>
      <c r="G437">
        <v>2</v>
      </c>
      <c r="H437">
        <v>0</v>
      </c>
      <c r="I437">
        <v>1</v>
      </c>
      <c r="J437">
        <v>0</v>
      </c>
      <c r="L437" s="52">
        <f t="shared" si="63"/>
        <v>166.52500000000003</v>
      </c>
      <c r="M437" s="52"/>
      <c r="N437">
        <f>IF(E437=2,E437*propocet!$K$17,propocet!$K$15+propocet!$K$17)</f>
        <v>6.5000000000000009</v>
      </c>
      <c r="O437" s="2">
        <f t="shared" si="56"/>
        <v>0</v>
      </c>
      <c r="P437" s="2">
        <f t="shared" si="57"/>
        <v>0</v>
      </c>
      <c r="Q437" s="2">
        <f>E437*VLOOKUP(popis!$B$23,Uvse,2,0)</f>
        <v>22.349999999999998</v>
      </c>
      <c r="R437" s="2">
        <f>E437*VLOOKUP(popis!$B$28,Uvse,2,0)</f>
        <v>10.875</v>
      </c>
      <c r="S437" s="2">
        <f>IF(F437=12,CO_ukony!$K$7,IF(F437=6,CO_ukony!$K$6,IF(F437=3,propocet!$K$20,F437*VLOOKUP($AA$13,Uvse,2,0))))</f>
        <v>34.125</v>
      </c>
      <c r="T437" s="2">
        <f>IF(F437=12,CO_ukony!$K$5,IF(F437=6,CO_ukony!$K$4,IF(F437=3,propocet!$K$22,F437*VLOOKUP($AA$14,Uvse,2,0))))</f>
        <v>53.862500000000004</v>
      </c>
      <c r="U437" s="2">
        <f t="shared" si="58"/>
        <v>14.374999999999998</v>
      </c>
      <c r="V437" s="2">
        <f t="shared" si="59"/>
        <v>9.7125000000000004</v>
      </c>
      <c r="W437" s="2">
        <f t="shared" si="60"/>
        <v>0</v>
      </c>
      <c r="X437" s="2">
        <f t="shared" si="61"/>
        <v>10.424999999999999</v>
      </c>
      <c r="Y437" s="2">
        <f t="shared" si="62"/>
        <v>10.8</v>
      </c>
    </row>
    <row r="438" spans="2:25">
      <c r="B438" t="s">
        <v>585</v>
      </c>
      <c r="E438">
        <v>2</v>
      </c>
      <c r="F438">
        <v>4</v>
      </c>
      <c r="G438">
        <v>2</v>
      </c>
      <c r="H438">
        <v>0</v>
      </c>
      <c r="I438">
        <v>1</v>
      </c>
      <c r="J438">
        <v>0</v>
      </c>
      <c r="L438" s="52">
        <f t="shared" si="63"/>
        <v>106.96666666666665</v>
      </c>
      <c r="M438" s="52"/>
      <c r="N438">
        <f>IF(E438=2,E438*propocet!$K$17,propocet!$K$15+propocet!$K$17)</f>
        <v>6.5000000000000009</v>
      </c>
      <c r="O438" s="2">
        <f t="shared" si="56"/>
        <v>0</v>
      </c>
      <c r="P438" s="2">
        <f t="shared" si="57"/>
        <v>0</v>
      </c>
      <c r="Q438" s="2">
        <f>E438*VLOOKUP(popis!$B$23,Uvse,2,0)</f>
        <v>22.349999999999998</v>
      </c>
      <c r="R438" s="2">
        <f>E438*VLOOKUP(popis!$B$28,Uvse,2,0)</f>
        <v>10.875</v>
      </c>
      <c r="S438" s="2">
        <f>IF(F438=12,CO_ukony!$K$7,IF(F438=6,CO_ukony!$K$6,IF(F438=3,propocet!$K$20,F438*VLOOKUP($AA$13,Uvse,2,0))))</f>
        <v>11.802777777777779</v>
      </c>
      <c r="T438" s="2">
        <f>IF(F438=12,CO_ukony!$K$5,IF(F438=6,CO_ukony!$K$4,IF(F438=3,propocet!$K$22,F438*VLOOKUP($AA$14,Uvse,2,0))))</f>
        <v>16.62638888888889</v>
      </c>
      <c r="U438" s="2">
        <f t="shared" si="58"/>
        <v>14.374999999999998</v>
      </c>
      <c r="V438" s="2">
        <f t="shared" si="59"/>
        <v>9.7125000000000004</v>
      </c>
      <c r="W438" s="2">
        <f t="shared" si="60"/>
        <v>0</v>
      </c>
      <c r="X438" s="2">
        <f t="shared" si="61"/>
        <v>10.424999999999999</v>
      </c>
      <c r="Y438" s="2">
        <f t="shared" si="62"/>
        <v>10.8</v>
      </c>
    </row>
    <row r="439" spans="2:25">
      <c r="B439" t="s">
        <v>586</v>
      </c>
      <c r="E439">
        <v>1</v>
      </c>
      <c r="F439">
        <v>3</v>
      </c>
      <c r="G439">
        <v>2</v>
      </c>
      <c r="H439">
        <v>0</v>
      </c>
      <c r="I439">
        <v>1</v>
      </c>
      <c r="J439">
        <v>0</v>
      </c>
      <c r="L439" s="52">
        <f t="shared" si="63"/>
        <v>84.5</v>
      </c>
      <c r="M439" s="52"/>
      <c r="N439">
        <f>IF(E439=2,E439*propocet!$K$17,propocet!$K$15+propocet!$K$17)</f>
        <v>13.575000000000001</v>
      </c>
      <c r="O439" s="2">
        <f t="shared" si="56"/>
        <v>0</v>
      </c>
      <c r="P439" s="2">
        <f t="shared" si="57"/>
        <v>0</v>
      </c>
      <c r="Q439" s="2">
        <f>E439*VLOOKUP(popis!$B$23,Uvse,2,0)</f>
        <v>11.174999999999999</v>
      </c>
      <c r="R439" s="2">
        <f>E439*VLOOKUP(popis!$B$28,Uvse,2,0)</f>
        <v>5.4375</v>
      </c>
      <c r="S439" s="2">
        <f>IF(F439=12,CO_ukony!$K$7,IF(F439=6,CO_ukony!$K$6,IF(F439=3,propocet!$K$20,F439*VLOOKUP($AA$13,Uvse,2,0))))</f>
        <v>10.6625</v>
      </c>
      <c r="T439" s="2">
        <f>IF(F439=12,CO_ukony!$K$5,IF(F439=6,CO_ukony!$K$4,IF(F439=3,propocet!$K$22,F439*VLOOKUP($AA$14,Uvse,2,0))))</f>
        <v>11.9125</v>
      </c>
      <c r="U439" s="2">
        <f t="shared" si="58"/>
        <v>14.374999999999998</v>
      </c>
      <c r="V439" s="2">
        <f t="shared" si="59"/>
        <v>9.7125000000000004</v>
      </c>
      <c r="W439" s="2">
        <f t="shared" si="60"/>
        <v>0</v>
      </c>
      <c r="X439" s="2">
        <f t="shared" si="61"/>
        <v>10.424999999999999</v>
      </c>
      <c r="Y439" s="2">
        <f t="shared" si="62"/>
        <v>10.8</v>
      </c>
    </row>
    <row r="440" spans="2:25">
      <c r="B440" t="s">
        <v>587</v>
      </c>
      <c r="E440">
        <v>2</v>
      </c>
      <c r="F440">
        <v>12</v>
      </c>
      <c r="G440">
        <v>2</v>
      </c>
      <c r="H440">
        <v>0</v>
      </c>
      <c r="I440">
        <v>1</v>
      </c>
      <c r="J440">
        <v>0</v>
      </c>
      <c r="L440" s="52">
        <f t="shared" si="63"/>
        <v>166.52500000000003</v>
      </c>
      <c r="M440" s="52"/>
      <c r="N440">
        <f>IF(E440=2,E440*propocet!$K$17,propocet!$K$15+propocet!$K$17)</f>
        <v>6.5000000000000009</v>
      </c>
      <c r="O440" s="2">
        <f t="shared" si="56"/>
        <v>0</v>
      </c>
      <c r="P440" s="2">
        <f t="shared" si="57"/>
        <v>0</v>
      </c>
      <c r="Q440" s="2">
        <f>E440*VLOOKUP(popis!$B$23,Uvse,2,0)</f>
        <v>22.349999999999998</v>
      </c>
      <c r="R440" s="2">
        <f>E440*VLOOKUP(popis!$B$28,Uvse,2,0)</f>
        <v>10.875</v>
      </c>
      <c r="S440" s="2">
        <f>IF(F440=12,CO_ukony!$K$7,IF(F440=6,CO_ukony!$K$6,IF(F440=3,propocet!$K$20,F440*VLOOKUP($AA$13,Uvse,2,0))))</f>
        <v>34.125</v>
      </c>
      <c r="T440" s="2">
        <f>IF(F440=12,CO_ukony!$K$5,IF(F440=6,CO_ukony!$K$4,IF(F440=3,propocet!$K$22,F440*VLOOKUP($AA$14,Uvse,2,0))))</f>
        <v>53.862500000000004</v>
      </c>
      <c r="U440" s="2">
        <f t="shared" si="58"/>
        <v>14.374999999999998</v>
      </c>
      <c r="V440" s="2">
        <f t="shared" si="59"/>
        <v>9.7125000000000004</v>
      </c>
      <c r="W440" s="2">
        <f t="shared" si="60"/>
        <v>0</v>
      </c>
      <c r="X440" s="2">
        <f t="shared" si="61"/>
        <v>10.424999999999999</v>
      </c>
      <c r="Y440" s="2">
        <f t="shared" si="62"/>
        <v>10.8</v>
      </c>
    </row>
    <row r="441" spans="2:25">
      <c r="B441" t="s">
        <v>588</v>
      </c>
      <c r="E441">
        <v>2</v>
      </c>
      <c r="F441">
        <v>6</v>
      </c>
      <c r="G441">
        <v>2</v>
      </c>
      <c r="H441">
        <v>0</v>
      </c>
      <c r="I441">
        <v>1</v>
      </c>
      <c r="J441">
        <v>0</v>
      </c>
      <c r="L441" s="52">
        <f t="shared" si="63"/>
        <v>117.32499999999999</v>
      </c>
      <c r="M441" s="52"/>
      <c r="N441">
        <f>IF(E441=2,E441*propocet!$K$17,propocet!$K$15+propocet!$K$17)</f>
        <v>6.5000000000000009</v>
      </c>
      <c r="O441" s="2">
        <f t="shared" si="56"/>
        <v>0</v>
      </c>
      <c r="P441" s="2">
        <f t="shared" si="57"/>
        <v>0</v>
      </c>
      <c r="Q441" s="2">
        <f>E441*VLOOKUP(popis!$B$23,Uvse,2,0)</f>
        <v>22.349999999999998</v>
      </c>
      <c r="R441" s="2">
        <f>E441*VLOOKUP(popis!$B$28,Uvse,2,0)</f>
        <v>10.875</v>
      </c>
      <c r="S441" s="2">
        <f>IF(F441=12,CO_ukony!$K$7,IF(F441=6,CO_ukony!$K$6,IF(F441=3,propocet!$K$20,F441*VLOOKUP($AA$13,Uvse,2,0))))</f>
        <v>14.725</v>
      </c>
      <c r="T441" s="2">
        <f>IF(F441=12,CO_ukony!$K$5,IF(F441=6,CO_ukony!$K$4,IF(F441=3,propocet!$K$22,F441*VLOOKUP($AA$14,Uvse,2,0))))</f>
        <v>24.0625</v>
      </c>
      <c r="U441" s="2">
        <f t="shared" si="58"/>
        <v>14.374999999999998</v>
      </c>
      <c r="V441" s="2">
        <f t="shared" si="59"/>
        <v>9.7125000000000004</v>
      </c>
      <c r="W441" s="2">
        <f t="shared" si="60"/>
        <v>0</v>
      </c>
      <c r="X441" s="2">
        <f t="shared" si="61"/>
        <v>10.424999999999999</v>
      </c>
      <c r="Y441" s="2">
        <f t="shared" si="62"/>
        <v>10.8</v>
      </c>
    </row>
    <row r="442" spans="2:25">
      <c r="B442" t="s">
        <v>589</v>
      </c>
      <c r="E442">
        <v>2</v>
      </c>
      <c r="F442">
        <v>6</v>
      </c>
      <c r="G442">
        <v>2</v>
      </c>
      <c r="H442">
        <v>0</v>
      </c>
      <c r="I442">
        <v>1</v>
      </c>
      <c r="J442">
        <v>0</v>
      </c>
      <c r="L442" s="52">
        <f t="shared" si="63"/>
        <v>117.32499999999999</v>
      </c>
      <c r="M442" s="52"/>
      <c r="N442">
        <f>IF(E442=2,E442*propocet!$K$17,propocet!$K$15+propocet!$K$17)</f>
        <v>6.5000000000000009</v>
      </c>
      <c r="O442" s="2">
        <f t="shared" si="56"/>
        <v>0</v>
      </c>
      <c r="P442" s="2">
        <f t="shared" si="57"/>
        <v>0</v>
      </c>
      <c r="Q442" s="2">
        <f>E442*VLOOKUP(popis!$B$23,Uvse,2,0)</f>
        <v>22.349999999999998</v>
      </c>
      <c r="R442" s="2">
        <f>E442*VLOOKUP(popis!$B$28,Uvse,2,0)</f>
        <v>10.875</v>
      </c>
      <c r="S442" s="2">
        <f>IF(F442=12,CO_ukony!$K$7,IF(F442=6,CO_ukony!$K$6,IF(F442=3,propocet!$K$20,F442*VLOOKUP($AA$13,Uvse,2,0))))</f>
        <v>14.725</v>
      </c>
      <c r="T442" s="2">
        <f>IF(F442=12,CO_ukony!$K$5,IF(F442=6,CO_ukony!$K$4,IF(F442=3,propocet!$K$22,F442*VLOOKUP($AA$14,Uvse,2,0))))</f>
        <v>24.0625</v>
      </c>
      <c r="U442" s="2">
        <f t="shared" si="58"/>
        <v>14.374999999999998</v>
      </c>
      <c r="V442" s="2">
        <f t="shared" si="59"/>
        <v>9.7125000000000004</v>
      </c>
      <c r="W442" s="2">
        <f t="shared" si="60"/>
        <v>0</v>
      </c>
      <c r="X442" s="2">
        <f t="shared" si="61"/>
        <v>10.424999999999999</v>
      </c>
      <c r="Y442" s="2">
        <f t="shared" si="62"/>
        <v>10.8</v>
      </c>
    </row>
    <row r="443" spans="2:25">
      <c r="B443" t="s">
        <v>590</v>
      </c>
      <c r="E443">
        <v>2</v>
      </c>
      <c r="F443">
        <v>4</v>
      </c>
      <c r="G443">
        <v>2</v>
      </c>
      <c r="H443">
        <v>0</v>
      </c>
      <c r="I443">
        <v>1</v>
      </c>
      <c r="J443">
        <v>0</v>
      </c>
      <c r="L443" s="52">
        <f t="shared" si="63"/>
        <v>106.96666666666665</v>
      </c>
      <c r="M443" s="52"/>
      <c r="N443">
        <f>IF(E443=2,E443*propocet!$K$17,propocet!$K$15+propocet!$K$17)</f>
        <v>6.5000000000000009</v>
      </c>
      <c r="O443" s="2">
        <f t="shared" si="56"/>
        <v>0</v>
      </c>
      <c r="P443" s="2">
        <f t="shared" si="57"/>
        <v>0</v>
      </c>
      <c r="Q443" s="2">
        <f>E443*VLOOKUP(popis!$B$23,Uvse,2,0)</f>
        <v>22.349999999999998</v>
      </c>
      <c r="R443" s="2">
        <f>E443*VLOOKUP(popis!$B$28,Uvse,2,0)</f>
        <v>10.875</v>
      </c>
      <c r="S443" s="2">
        <f>IF(F443=12,CO_ukony!$K$7,IF(F443=6,CO_ukony!$K$6,IF(F443=3,propocet!$K$20,F443*VLOOKUP($AA$13,Uvse,2,0))))</f>
        <v>11.802777777777779</v>
      </c>
      <c r="T443" s="2">
        <f>IF(F443=12,CO_ukony!$K$5,IF(F443=6,CO_ukony!$K$4,IF(F443=3,propocet!$K$22,F443*VLOOKUP($AA$14,Uvse,2,0))))</f>
        <v>16.62638888888889</v>
      </c>
      <c r="U443" s="2">
        <f t="shared" si="58"/>
        <v>14.374999999999998</v>
      </c>
      <c r="V443" s="2">
        <f t="shared" si="59"/>
        <v>9.7125000000000004</v>
      </c>
      <c r="W443" s="2">
        <f t="shared" si="60"/>
        <v>0</v>
      </c>
      <c r="X443" s="2">
        <f t="shared" si="61"/>
        <v>10.424999999999999</v>
      </c>
      <c r="Y443" s="2">
        <f t="shared" si="62"/>
        <v>10.8</v>
      </c>
    </row>
    <row r="444" spans="2:25">
      <c r="B444" t="s">
        <v>591</v>
      </c>
      <c r="E444">
        <v>2</v>
      </c>
      <c r="F444">
        <v>6</v>
      </c>
      <c r="G444">
        <v>2</v>
      </c>
      <c r="H444">
        <v>0</v>
      </c>
      <c r="I444">
        <v>1</v>
      </c>
      <c r="J444">
        <v>0</v>
      </c>
      <c r="L444" s="52">
        <f t="shared" si="63"/>
        <v>117.32499999999999</v>
      </c>
      <c r="M444" s="52"/>
      <c r="N444">
        <f>IF(E444=2,E444*propocet!$K$17,propocet!$K$15+propocet!$K$17)</f>
        <v>6.5000000000000009</v>
      </c>
      <c r="O444" s="2">
        <f t="shared" si="56"/>
        <v>0</v>
      </c>
      <c r="P444" s="2">
        <f t="shared" si="57"/>
        <v>0</v>
      </c>
      <c r="Q444" s="2">
        <f>E444*VLOOKUP(popis!$B$23,Uvse,2,0)</f>
        <v>22.349999999999998</v>
      </c>
      <c r="R444" s="2">
        <f>E444*VLOOKUP(popis!$B$28,Uvse,2,0)</f>
        <v>10.875</v>
      </c>
      <c r="S444" s="2">
        <f>IF(F444=12,CO_ukony!$K$7,IF(F444=6,CO_ukony!$K$6,IF(F444=3,propocet!$K$20,F444*VLOOKUP($AA$13,Uvse,2,0))))</f>
        <v>14.725</v>
      </c>
      <c r="T444" s="2">
        <f>IF(F444=12,CO_ukony!$K$5,IF(F444=6,CO_ukony!$K$4,IF(F444=3,propocet!$K$22,F444*VLOOKUP($AA$14,Uvse,2,0))))</f>
        <v>24.0625</v>
      </c>
      <c r="U444" s="2">
        <f t="shared" si="58"/>
        <v>14.374999999999998</v>
      </c>
      <c r="V444" s="2">
        <f t="shared" si="59"/>
        <v>9.7125000000000004</v>
      </c>
      <c r="W444" s="2">
        <f t="shared" si="60"/>
        <v>0</v>
      </c>
      <c r="X444" s="2">
        <f t="shared" si="61"/>
        <v>10.424999999999999</v>
      </c>
      <c r="Y444" s="2">
        <f t="shared" si="62"/>
        <v>10.8</v>
      </c>
    </row>
    <row r="445" spans="2:25">
      <c r="B445" t="s">
        <v>592</v>
      </c>
      <c r="E445">
        <v>1</v>
      </c>
      <c r="F445">
        <v>3</v>
      </c>
      <c r="G445">
        <v>2</v>
      </c>
      <c r="H445">
        <v>0</v>
      </c>
      <c r="I445">
        <v>1</v>
      </c>
      <c r="J445">
        <v>0</v>
      </c>
      <c r="L445" s="52">
        <f t="shared" si="63"/>
        <v>84.5</v>
      </c>
      <c r="M445" s="52"/>
      <c r="N445">
        <f>IF(E445=2,E445*propocet!$K$17,propocet!$K$15+propocet!$K$17)</f>
        <v>13.575000000000001</v>
      </c>
      <c r="O445" s="2">
        <f t="shared" si="56"/>
        <v>0</v>
      </c>
      <c r="P445" s="2">
        <f t="shared" si="57"/>
        <v>0</v>
      </c>
      <c r="Q445" s="2">
        <f>E445*VLOOKUP(popis!$B$23,Uvse,2,0)</f>
        <v>11.174999999999999</v>
      </c>
      <c r="R445" s="2">
        <f>E445*VLOOKUP(popis!$B$28,Uvse,2,0)</f>
        <v>5.4375</v>
      </c>
      <c r="S445" s="2">
        <f>IF(F445=12,CO_ukony!$K$7,IF(F445=6,CO_ukony!$K$6,IF(F445=3,propocet!$K$20,F445*VLOOKUP($AA$13,Uvse,2,0))))</f>
        <v>10.6625</v>
      </c>
      <c r="T445" s="2">
        <f>IF(F445=12,CO_ukony!$K$5,IF(F445=6,CO_ukony!$K$4,IF(F445=3,propocet!$K$22,F445*VLOOKUP($AA$14,Uvse,2,0))))</f>
        <v>11.9125</v>
      </c>
      <c r="U445" s="2">
        <f t="shared" si="58"/>
        <v>14.374999999999998</v>
      </c>
      <c r="V445" s="2">
        <f t="shared" si="59"/>
        <v>9.7125000000000004</v>
      </c>
      <c r="W445" s="2">
        <f t="shared" si="60"/>
        <v>0</v>
      </c>
      <c r="X445" s="2">
        <f t="shared" si="61"/>
        <v>10.424999999999999</v>
      </c>
      <c r="Y445" s="2">
        <f t="shared" si="62"/>
        <v>10.8</v>
      </c>
    </row>
    <row r="446" spans="2:25">
      <c r="B446" t="s">
        <v>593</v>
      </c>
      <c r="E446">
        <v>2</v>
      </c>
      <c r="F446">
        <v>6</v>
      </c>
      <c r="G446">
        <v>2</v>
      </c>
      <c r="H446">
        <v>0</v>
      </c>
      <c r="I446">
        <v>1</v>
      </c>
      <c r="J446">
        <v>0</v>
      </c>
      <c r="L446" s="52">
        <f t="shared" si="63"/>
        <v>117.32499999999999</v>
      </c>
      <c r="M446" s="52"/>
      <c r="N446">
        <f>IF(E446=2,E446*propocet!$K$17,propocet!$K$15+propocet!$K$17)</f>
        <v>6.5000000000000009</v>
      </c>
      <c r="O446" s="2">
        <f t="shared" si="56"/>
        <v>0</v>
      </c>
      <c r="P446" s="2">
        <f t="shared" si="57"/>
        <v>0</v>
      </c>
      <c r="Q446" s="2">
        <f>E446*VLOOKUP(popis!$B$23,Uvse,2,0)</f>
        <v>22.349999999999998</v>
      </c>
      <c r="R446" s="2">
        <f>E446*VLOOKUP(popis!$B$28,Uvse,2,0)</f>
        <v>10.875</v>
      </c>
      <c r="S446" s="2">
        <f>IF(F446=12,CO_ukony!$K$7,IF(F446=6,CO_ukony!$K$6,IF(F446=3,propocet!$K$20,F446*VLOOKUP($AA$13,Uvse,2,0))))</f>
        <v>14.725</v>
      </c>
      <c r="T446" s="2">
        <f>IF(F446=12,CO_ukony!$K$5,IF(F446=6,CO_ukony!$K$4,IF(F446=3,propocet!$K$22,F446*VLOOKUP($AA$14,Uvse,2,0))))</f>
        <v>24.0625</v>
      </c>
      <c r="U446" s="2">
        <f t="shared" si="58"/>
        <v>14.374999999999998</v>
      </c>
      <c r="V446" s="2">
        <f t="shared" si="59"/>
        <v>9.7125000000000004</v>
      </c>
      <c r="W446" s="2">
        <f t="shared" si="60"/>
        <v>0</v>
      </c>
      <c r="X446" s="2">
        <f t="shared" si="61"/>
        <v>10.424999999999999</v>
      </c>
      <c r="Y446" s="2">
        <f t="shared" si="62"/>
        <v>10.8</v>
      </c>
    </row>
    <row r="447" spans="2:25">
      <c r="B447" t="s">
        <v>594</v>
      </c>
      <c r="E447">
        <v>2</v>
      </c>
      <c r="F447">
        <v>2</v>
      </c>
      <c r="G447">
        <v>2</v>
      </c>
      <c r="H447">
        <v>0</v>
      </c>
      <c r="I447">
        <v>1</v>
      </c>
      <c r="J447">
        <v>0</v>
      </c>
      <c r="L447" s="52">
        <f t="shared" si="63"/>
        <v>92.752083333333331</v>
      </c>
      <c r="M447" s="52"/>
      <c r="N447">
        <f>IF(E447=2,E447*propocet!$K$17,propocet!$K$15+propocet!$K$17)</f>
        <v>6.5000000000000009</v>
      </c>
      <c r="O447" s="2">
        <f t="shared" si="56"/>
        <v>0</v>
      </c>
      <c r="P447" s="2">
        <f t="shared" si="57"/>
        <v>0</v>
      </c>
      <c r="Q447" s="2">
        <f>E447*VLOOKUP(popis!$B$23,Uvse,2,0)</f>
        <v>22.349999999999998</v>
      </c>
      <c r="R447" s="2">
        <f>E447*VLOOKUP(popis!$B$28,Uvse,2,0)</f>
        <v>10.875</v>
      </c>
      <c r="S447" s="2">
        <f>IF(F447=12,CO_ukony!$K$7,IF(F447=6,CO_ukony!$K$6,IF(F447=3,propocet!$K$20,F447*VLOOKUP($AA$13,Uvse,2,0))))</f>
        <v>5.9013888888888895</v>
      </c>
      <c r="T447" s="2">
        <f>IF(F447=12,CO_ukony!$K$5,IF(F447=6,CO_ukony!$K$4,IF(F447=3,propocet!$K$22,F447*VLOOKUP($AA$14,Uvse,2,0))))</f>
        <v>8.313194444444445</v>
      </c>
      <c r="U447" s="2">
        <f t="shared" si="58"/>
        <v>14.374999999999998</v>
      </c>
      <c r="V447" s="2">
        <f t="shared" si="59"/>
        <v>9.7125000000000004</v>
      </c>
      <c r="W447" s="2">
        <f t="shared" si="60"/>
        <v>0</v>
      </c>
      <c r="X447" s="2">
        <f t="shared" si="61"/>
        <v>10.424999999999999</v>
      </c>
      <c r="Y447" s="2">
        <f t="shared" si="62"/>
        <v>10.8</v>
      </c>
    </row>
    <row r="448" spans="2:25">
      <c r="B448" t="s">
        <v>595</v>
      </c>
      <c r="E448">
        <v>2</v>
      </c>
      <c r="F448">
        <v>2</v>
      </c>
      <c r="G448">
        <v>2</v>
      </c>
      <c r="H448">
        <v>0</v>
      </c>
      <c r="I448">
        <v>1</v>
      </c>
      <c r="J448">
        <v>0</v>
      </c>
      <c r="L448" s="52">
        <f t="shared" si="63"/>
        <v>92.752083333333331</v>
      </c>
      <c r="M448" s="52"/>
      <c r="N448">
        <f>IF(E448=2,E448*propocet!$K$17,propocet!$K$15+propocet!$K$17)</f>
        <v>6.5000000000000009</v>
      </c>
      <c r="O448" s="2">
        <f t="shared" si="56"/>
        <v>0</v>
      </c>
      <c r="P448" s="2">
        <f t="shared" si="57"/>
        <v>0</v>
      </c>
      <c r="Q448" s="2">
        <f>E448*VLOOKUP(popis!$B$23,Uvse,2,0)</f>
        <v>22.349999999999998</v>
      </c>
      <c r="R448" s="2">
        <f>E448*VLOOKUP(popis!$B$28,Uvse,2,0)</f>
        <v>10.875</v>
      </c>
      <c r="S448" s="2">
        <f>IF(F448=12,CO_ukony!$K$7,IF(F448=6,CO_ukony!$K$6,IF(F448=3,propocet!$K$20,F448*VLOOKUP($AA$13,Uvse,2,0))))</f>
        <v>5.9013888888888895</v>
      </c>
      <c r="T448" s="2">
        <f>IF(F448=12,CO_ukony!$K$5,IF(F448=6,CO_ukony!$K$4,IF(F448=3,propocet!$K$22,F448*VLOOKUP($AA$14,Uvse,2,0))))</f>
        <v>8.313194444444445</v>
      </c>
      <c r="U448" s="2">
        <f t="shared" si="58"/>
        <v>14.374999999999998</v>
      </c>
      <c r="V448" s="2">
        <f t="shared" si="59"/>
        <v>9.7125000000000004</v>
      </c>
      <c r="W448" s="2">
        <f t="shared" si="60"/>
        <v>0</v>
      </c>
      <c r="X448" s="2">
        <f t="shared" si="61"/>
        <v>10.424999999999999</v>
      </c>
      <c r="Y448" s="2">
        <f t="shared" si="62"/>
        <v>10.8</v>
      </c>
    </row>
    <row r="449" spans="2:25">
      <c r="B449" t="s">
        <v>596</v>
      </c>
      <c r="E449">
        <v>2</v>
      </c>
      <c r="F449">
        <v>6</v>
      </c>
      <c r="G449">
        <v>2</v>
      </c>
      <c r="H449">
        <v>0</v>
      </c>
      <c r="I449">
        <v>1</v>
      </c>
      <c r="J449">
        <v>0</v>
      </c>
      <c r="L449" s="52">
        <f t="shared" si="63"/>
        <v>117.32499999999999</v>
      </c>
      <c r="M449" s="52"/>
      <c r="N449">
        <f>IF(E449=2,E449*propocet!$K$17,propocet!$K$15+propocet!$K$17)</f>
        <v>6.5000000000000009</v>
      </c>
      <c r="O449" s="2">
        <f t="shared" si="56"/>
        <v>0</v>
      </c>
      <c r="P449" s="2">
        <f t="shared" si="57"/>
        <v>0</v>
      </c>
      <c r="Q449" s="2">
        <f>E449*VLOOKUP(popis!$B$23,Uvse,2,0)</f>
        <v>22.349999999999998</v>
      </c>
      <c r="R449" s="2">
        <f>E449*VLOOKUP(popis!$B$28,Uvse,2,0)</f>
        <v>10.875</v>
      </c>
      <c r="S449" s="2">
        <f>IF(F449=12,CO_ukony!$K$7,IF(F449=6,CO_ukony!$K$6,IF(F449=3,propocet!$K$20,F449*VLOOKUP($AA$13,Uvse,2,0))))</f>
        <v>14.725</v>
      </c>
      <c r="T449" s="2">
        <f>IF(F449=12,CO_ukony!$K$5,IF(F449=6,CO_ukony!$K$4,IF(F449=3,propocet!$K$22,F449*VLOOKUP($AA$14,Uvse,2,0))))</f>
        <v>24.0625</v>
      </c>
      <c r="U449" s="2">
        <f t="shared" si="58"/>
        <v>14.374999999999998</v>
      </c>
      <c r="V449" s="2">
        <f t="shared" si="59"/>
        <v>9.7125000000000004</v>
      </c>
      <c r="W449" s="2">
        <f t="shared" si="60"/>
        <v>0</v>
      </c>
      <c r="X449" s="2">
        <f t="shared" si="61"/>
        <v>10.424999999999999</v>
      </c>
      <c r="Y449" s="2">
        <f t="shared" si="62"/>
        <v>10.8</v>
      </c>
    </row>
    <row r="450" spans="2:25">
      <c r="B450" t="s">
        <v>597</v>
      </c>
      <c r="E450">
        <v>2</v>
      </c>
      <c r="F450">
        <v>6</v>
      </c>
      <c r="G450">
        <v>2</v>
      </c>
      <c r="H450">
        <v>0</v>
      </c>
      <c r="I450">
        <v>1</v>
      </c>
      <c r="J450">
        <v>0</v>
      </c>
      <c r="L450" s="52">
        <f t="shared" si="63"/>
        <v>117.32499999999999</v>
      </c>
      <c r="M450" s="52"/>
      <c r="N450">
        <f>IF(E450=2,E450*propocet!$K$17,propocet!$K$15+propocet!$K$17)</f>
        <v>6.5000000000000009</v>
      </c>
      <c r="O450" s="2">
        <f t="shared" si="56"/>
        <v>0</v>
      </c>
      <c r="P450" s="2">
        <f t="shared" si="57"/>
        <v>0</v>
      </c>
      <c r="Q450" s="2">
        <f>E450*VLOOKUP(popis!$B$23,Uvse,2,0)</f>
        <v>22.349999999999998</v>
      </c>
      <c r="R450" s="2">
        <f>E450*VLOOKUP(popis!$B$28,Uvse,2,0)</f>
        <v>10.875</v>
      </c>
      <c r="S450" s="2">
        <f>IF(F450=12,CO_ukony!$K$7,IF(F450=6,CO_ukony!$K$6,IF(F450=3,propocet!$K$20,F450*VLOOKUP($AA$13,Uvse,2,0))))</f>
        <v>14.725</v>
      </c>
      <c r="T450" s="2">
        <f>IF(F450=12,CO_ukony!$K$5,IF(F450=6,CO_ukony!$K$4,IF(F450=3,propocet!$K$22,F450*VLOOKUP($AA$14,Uvse,2,0))))</f>
        <v>24.0625</v>
      </c>
      <c r="U450" s="2">
        <f t="shared" si="58"/>
        <v>14.374999999999998</v>
      </c>
      <c r="V450" s="2">
        <f t="shared" si="59"/>
        <v>9.7125000000000004</v>
      </c>
      <c r="W450" s="2">
        <f t="shared" si="60"/>
        <v>0</v>
      </c>
      <c r="X450" s="2">
        <f t="shared" si="61"/>
        <v>10.424999999999999</v>
      </c>
      <c r="Y450" s="2">
        <f t="shared" si="62"/>
        <v>10.8</v>
      </c>
    </row>
    <row r="451" spans="2:25">
      <c r="B451" t="s">
        <v>598</v>
      </c>
      <c r="E451">
        <v>2</v>
      </c>
      <c r="F451">
        <v>6</v>
      </c>
      <c r="G451">
        <v>2</v>
      </c>
      <c r="H451">
        <v>0</v>
      </c>
      <c r="I451">
        <v>1</v>
      </c>
      <c r="J451">
        <v>0</v>
      </c>
      <c r="L451" s="52">
        <f t="shared" si="63"/>
        <v>117.32499999999999</v>
      </c>
      <c r="M451" s="52"/>
      <c r="N451">
        <f>IF(E451=2,E451*propocet!$K$17,propocet!$K$15+propocet!$K$17)</f>
        <v>6.5000000000000009</v>
      </c>
      <c r="O451" s="2">
        <f t="shared" si="56"/>
        <v>0</v>
      </c>
      <c r="P451" s="2">
        <f t="shared" si="57"/>
        <v>0</v>
      </c>
      <c r="Q451" s="2">
        <f>E451*VLOOKUP(popis!$B$23,Uvse,2,0)</f>
        <v>22.349999999999998</v>
      </c>
      <c r="R451" s="2">
        <f>E451*VLOOKUP(popis!$B$28,Uvse,2,0)</f>
        <v>10.875</v>
      </c>
      <c r="S451" s="2">
        <f>IF(F451=12,CO_ukony!$K$7,IF(F451=6,CO_ukony!$K$6,IF(F451=3,propocet!$K$20,F451*VLOOKUP($AA$13,Uvse,2,0))))</f>
        <v>14.725</v>
      </c>
      <c r="T451" s="2">
        <f>IF(F451=12,CO_ukony!$K$5,IF(F451=6,CO_ukony!$K$4,IF(F451=3,propocet!$K$22,F451*VLOOKUP($AA$14,Uvse,2,0))))</f>
        <v>24.0625</v>
      </c>
      <c r="U451" s="2">
        <f t="shared" si="58"/>
        <v>14.374999999999998</v>
      </c>
      <c r="V451" s="2">
        <f t="shared" si="59"/>
        <v>9.7125000000000004</v>
      </c>
      <c r="W451" s="2">
        <f t="shared" si="60"/>
        <v>0</v>
      </c>
      <c r="X451" s="2">
        <f t="shared" si="61"/>
        <v>10.424999999999999</v>
      </c>
      <c r="Y451" s="2">
        <f t="shared" si="62"/>
        <v>10.8</v>
      </c>
    </row>
    <row r="452" spans="2:25">
      <c r="B452" t="s">
        <v>599</v>
      </c>
      <c r="E452">
        <v>2</v>
      </c>
      <c r="F452">
        <v>6</v>
      </c>
      <c r="G452">
        <v>2</v>
      </c>
      <c r="H452">
        <v>0</v>
      </c>
      <c r="I452">
        <v>1</v>
      </c>
      <c r="J452">
        <v>0</v>
      </c>
      <c r="L452" s="52">
        <f t="shared" si="63"/>
        <v>117.32499999999999</v>
      </c>
      <c r="M452" s="52"/>
      <c r="N452">
        <f>IF(E452=2,E452*propocet!$K$17,propocet!$K$15+propocet!$K$17)</f>
        <v>6.5000000000000009</v>
      </c>
      <c r="O452" s="2">
        <f t="shared" si="56"/>
        <v>0</v>
      </c>
      <c r="P452" s="2">
        <f t="shared" si="57"/>
        <v>0</v>
      </c>
      <c r="Q452" s="2">
        <f>E452*VLOOKUP(popis!$B$23,Uvse,2,0)</f>
        <v>22.349999999999998</v>
      </c>
      <c r="R452" s="2">
        <f>E452*VLOOKUP(popis!$B$28,Uvse,2,0)</f>
        <v>10.875</v>
      </c>
      <c r="S452" s="2">
        <f>IF(F452=12,CO_ukony!$K$7,IF(F452=6,CO_ukony!$K$6,IF(F452=3,propocet!$K$20,F452*VLOOKUP($AA$13,Uvse,2,0))))</f>
        <v>14.725</v>
      </c>
      <c r="T452" s="2">
        <f>IF(F452=12,CO_ukony!$K$5,IF(F452=6,CO_ukony!$K$4,IF(F452=3,propocet!$K$22,F452*VLOOKUP($AA$14,Uvse,2,0))))</f>
        <v>24.0625</v>
      </c>
      <c r="U452" s="2">
        <f t="shared" si="58"/>
        <v>14.374999999999998</v>
      </c>
      <c r="V452" s="2">
        <f t="shared" si="59"/>
        <v>9.7125000000000004</v>
      </c>
      <c r="W452" s="2">
        <f t="shared" si="60"/>
        <v>0</v>
      </c>
      <c r="X452" s="2">
        <f t="shared" si="61"/>
        <v>10.424999999999999</v>
      </c>
      <c r="Y452" s="2">
        <f t="shared" si="62"/>
        <v>10.8</v>
      </c>
    </row>
    <row r="453" spans="2:25">
      <c r="B453" t="s">
        <v>600</v>
      </c>
      <c r="E453">
        <v>2</v>
      </c>
      <c r="F453">
        <v>4</v>
      </c>
      <c r="G453">
        <v>2</v>
      </c>
      <c r="H453">
        <v>0</v>
      </c>
      <c r="I453">
        <v>1</v>
      </c>
      <c r="J453">
        <v>0</v>
      </c>
      <c r="L453" s="52">
        <f t="shared" si="63"/>
        <v>106.96666666666665</v>
      </c>
      <c r="M453" s="52"/>
      <c r="N453">
        <f>IF(E453=2,E453*propocet!$K$17,propocet!$K$15+propocet!$K$17)</f>
        <v>6.5000000000000009</v>
      </c>
      <c r="O453" s="2">
        <f t="shared" si="56"/>
        <v>0</v>
      </c>
      <c r="P453" s="2">
        <f t="shared" si="57"/>
        <v>0</v>
      </c>
      <c r="Q453" s="2">
        <f>E453*VLOOKUP(popis!$B$23,Uvse,2,0)</f>
        <v>22.349999999999998</v>
      </c>
      <c r="R453" s="2">
        <f>E453*VLOOKUP(popis!$B$28,Uvse,2,0)</f>
        <v>10.875</v>
      </c>
      <c r="S453" s="2">
        <f>IF(F453=12,CO_ukony!$K$7,IF(F453=6,CO_ukony!$K$6,IF(F453=3,propocet!$K$20,F453*VLOOKUP($AA$13,Uvse,2,0))))</f>
        <v>11.802777777777779</v>
      </c>
      <c r="T453" s="2">
        <f>IF(F453=12,CO_ukony!$K$5,IF(F453=6,CO_ukony!$K$4,IF(F453=3,propocet!$K$22,F453*VLOOKUP($AA$14,Uvse,2,0))))</f>
        <v>16.62638888888889</v>
      </c>
      <c r="U453" s="2">
        <f t="shared" si="58"/>
        <v>14.374999999999998</v>
      </c>
      <c r="V453" s="2">
        <f t="shared" si="59"/>
        <v>9.7125000000000004</v>
      </c>
      <c r="W453" s="2">
        <f t="shared" si="60"/>
        <v>0</v>
      </c>
      <c r="X453" s="2">
        <f t="shared" si="61"/>
        <v>10.424999999999999</v>
      </c>
      <c r="Y453" s="2">
        <f t="shared" si="62"/>
        <v>10.8</v>
      </c>
    </row>
    <row r="454" spans="2:25">
      <c r="B454" t="s">
        <v>601</v>
      </c>
      <c r="E454">
        <v>2</v>
      </c>
      <c r="F454">
        <v>4</v>
      </c>
      <c r="G454">
        <v>2</v>
      </c>
      <c r="H454">
        <v>0</v>
      </c>
      <c r="I454">
        <v>1</v>
      </c>
      <c r="J454">
        <v>0</v>
      </c>
      <c r="L454" s="52">
        <f t="shared" si="63"/>
        <v>106.96666666666665</v>
      </c>
      <c r="M454" s="52"/>
      <c r="N454">
        <f>IF(E454=2,E454*propocet!$K$17,propocet!$K$15+propocet!$K$17)</f>
        <v>6.5000000000000009</v>
      </c>
      <c r="O454" s="2">
        <f t="shared" si="56"/>
        <v>0</v>
      </c>
      <c r="P454" s="2">
        <f t="shared" si="57"/>
        <v>0</v>
      </c>
      <c r="Q454" s="2">
        <f>E454*VLOOKUP(popis!$B$23,Uvse,2,0)</f>
        <v>22.349999999999998</v>
      </c>
      <c r="R454" s="2">
        <f>E454*VLOOKUP(popis!$B$28,Uvse,2,0)</f>
        <v>10.875</v>
      </c>
      <c r="S454" s="2">
        <f>IF(F454=12,CO_ukony!$K$7,IF(F454=6,CO_ukony!$K$6,IF(F454=3,propocet!$K$20,F454*VLOOKUP($AA$13,Uvse,2,0))))</f>
        <v>11.802777777777779</v>
      </c>
      <c r="T454" s="2">
        <f>IF(F454=12,CO_ukony!$K$5,IF(F454=6,CO_ukony!$K$4,IF(F454=3,propocet!$K$22,F454*VLOOKUP($AA$14,Uvse,2,0))))</f>
        <v>16.62638888888889</v>
      </c>
      <c r="U454" s="2">
        <f t="shared" si="58"/>
        <v>14.374999999999998</v>
      </c>
      <c r="V454" s="2">
        <f t="shared" si="59"/>
        <v>9.7125000000000004</v>
      </c>
      <c r="W454" s="2">
        <f t="shared" si="60"/>
        <v>0</v>
      </c>
      <c r="X454" s="2">
        <f t="shared" si="61"/>
        <v>10.424999999999999</v>
      </c>
      <c r="Y454" s="2">
        <f t="shared" si="62"/>
        <v>10.8</v>
      </c>
    </row>
    <row r="455" spans="2:25">
      <c r="B455" t="s">
        <v>602</v>
      </c>
      <c r="E455">
        <v>2</v>
      </c>
      <c r="F455">
        <v>8</v>
      </c>
      <c r="G455">
        <v>2</v>
      </c>
      <c r="H455">
        <v>0</v>
      </c>
      <c r="I455">
        <v>1</v>
      </c>
      <c r="J455">
        <v>0</v>
      </c>
      <c r="L455" s="52">
        <f t="shared" si="63"/>
        <v>135.39583333333334</v>
      </c>
      <c r="M455" s="52"/>
      <c r="N455">
        <f>IF(E455=2,E455*propocet!$K$17,propocet!$K$15+propocet!$K$17)</f>
        <v>6.5000000000000009</v>
      </c>
      <c r="O455" s="2">
        <f t="shared" si="56"/>
        <v>0</v>
      </c>
      <c r="P455" s="2">
        <f t="shared" si="57"/>
        <v>0</v>
      </c>
      <c r="Q455" s="2">
        <f>E455*VLOOKUP(popis!$B$23,Uvse,2,0)</f>
        <v>22.349999999999998</v>
      </c>
      <c r="R455" s="2">
        <f>E455*VLOOKUP(popis!$B$28,Uvse,2,0)</f>
        <v>10.875</v>
      </c>
      <c r="S455" s="2">
        <f>IF(F455=12,CO_ukony!$K$7,IF(F455=6,CO_ukony!$K$6,IF(F455=3,propocet!$K$20,F455*VLOOKUP($AA$13,Uvse,2,0))))</f>
        <v>23.605555555555558</v>
      </c>
      <c r="T455" s="2">
        <f>IF(F455=12,CO_ukony!$K$5,IF(F455=6,CO_ukony!$K$4,IF(F455=3,propocet!$K$22,F455*VLOOKUP($AA$14,Uvse,2,0))))</f>
        <v>33.25277777777778</v>
      </c>
      <c r="U455" s="2">
        <f t="shared" si="58"/>
        <v>14.374999999999998</v>
      </c>
      <c r="V455" s="2">
        <f t="shared" si="59"/>
        <v>9.7125000000000004</v>
      </c>
      <c r="W455" s="2">
        <f t="shared" si="60"/>
        <v>0</v>
      </c>
      <c r="X455" s="2">
        <f t="shared" si="61"/>
        <v>10.424999999999999</v>
      </c>
      <c r="Y455" s="2">
        <f t="shared" si="62"/>
        <v>10.8</v>
      </c>
    </row>
    <row r="456" spans="2:25">
      <c r="B456" t="s">
        <v>603</v>
      </c>
      <c r="E456">
        <v>2</v>
      </c>
      <c r="F456">
        <v>8</v>
      </c>
      <c r="G456">
        <v>2</v>
      </c>
      <c r="H456">
        <v>0</v>
      </c>
      <c r="I456">
        <v>1</v>
      </c>
      <c r="J456">
        <v>0</v>
      </c>
      <c r="L456" s="52">
        <f t="shared" si="63"/>
        <v>135.39583333333334</v>
      </c>
      <c r="M456" s="52"/>
      <c r="N456">
        <f>IF(E456=2,E456*propocet!$K$17,propocet!$K$15+propocet!$K$17)</f>
        <v>6.5000000000000009</v>
      </c>
      <c r="O456" s="2">
        <f t="shared" si="56"/>
        <v>0</v>
      </c>
      <c r="P456" s="2">
        <f t="shared" si="57"/>
        <v>0</v>
      </c>
      <c r="Q456" s="2">
        <f>E456*VLOOKUP(popis!$B$23,Uvse,2,0)</f>
        <v>22.349999999999998</v>
      </c>
      <c r="R456" s="2">
        <f>E456*VLOOKUP(popis!$B$28,Uvse,2,0)</f>
        <v>10.875</v>
      </c>
      <c r="S456" s="2">
        <f>IF(F456=12,CO_ukony!$K$7,IF(F456=6,CO_ukony!$K$6,IF(F456=3,propocet!$K$20,F456*VLOOKUP($AA$13,Uvse,2,0))))</f>
        <v>23.605555555555558</v>
      </c>
      <c r="T456" s="2">
        <f>IF(F456=12,CO_ukony!$K$5,IF(F456=6,CO_ukony!$K$4,IF(F456=3,propocet!$K$22,F456*VLOOKUP($AA$14,Uvse,2,0))))</f>
        <v>33.25277777777778</v>
      </c>
      <c r="U456" s="2">
        <f t="shared" si="58"/>
        <v>14.374999999999998</v>
      </c>
      <c r="V456" s="2">
        <f t="shared" si="59"/>
        <v>9.7125000000000004</v>
      </c>
      <c r="W456" s="2">
        <f t="shared" si="60"/>
        <v>0</v>
      </c>
      <c r="X456" s="2">
        <f t="shared" si="61"/>
        <v>10.424999999999999</v>
      </c>
      <c r="Y456" s="2">
        <f t="shared" si="62"/>
        <v>10.8</v>
      </c>
    </row>
    <row r="457" spans="2:25">
      <c r="B457" t="s">
        <v>604</v>
      </c>
      <c r="E457">
        <v>2</v>
      </c>
      <c r="F457">
        <v>4</v>
      </c>
      <c r="G457">
        <v>2</v>
      </c>
      <c r="H457">
        <v>0</v>
      </c>
      <c r="I457">
        <v>1</v>
      </c>
      <c r="J457">
        <v>0</v>
      </c>
      <c r="L457" s="52">
        <f t="shared" si="63"/>
        <v>106.96666666666665</v>
      </c>
      <c r="M457" s="52"/>
      <c r="N457">
        <f>IF(E457=2,E457*propocet!$K$17,propocet!$K$15+propocet!$K$17)</f>
        <v>6.5000000000000009</v>
      </c>
      <c r="O457" s="2">
        <f t="shared" si="56"/>
        <v>0</v>
      </c>
      <c r="P457" s="2">
        <f t="shared" si="57"/>
        <v>0</v>
      </c>
      <c r="Q457" s="2">
        <f>E457*VLOOKUP(popis!$B$23,Uvse,2,0)</f>
        <v>22.349999999999998</v>
      </c>
      <c r="R457" s="2">
        <f>E457*VLOOKUP(popis!$B$28,Uvse,2,0)</f>
        <v>10.875</v>
      </c>
      <c r="S457" s="2">
        <f>IF(F457=12,CO_ukony!$K$7,IF(F457=6,CO_ukony!$K$6,IF(F457=3,propocet!$K$20,F457*VLOOKUP($AA$13,Uvse,2,0))))</f>
        <v>11.802777777777779</v>
      </c>
      <c r="T457" s="2">
        <f>IF(F457=12,CO_ukony!$K$5,IF(F457=6,CO_ukony!$K$4,IF(F457=3,propocet!$K$22,F457*VLOOKUP($AA$14,Uvse,2,0))))</f>
        <v>16.62638888888889</v>
      </c>
      <c r="U457" s="2">
        <f t="shared" si="58"/>
        <v>14.374999999999998</v>
      </c>
      <c r="V457" s="2">
        <f t="shared" si="59"/>
        <v>9.7125000000000004</v>
      </c>
      <c r="W457" s="2">
        <f t="shared" si="60"/>
        <v>0</v>
      </c>
      <c r="X457" s="2">
        <f t="shared" si="61"/>
        <v>10.424999999999999</v>
      </c>
      <c r="Y457" s="2">
        <f t="shared" si="62"/>
        <v>10.8</v>
      </c>
    </row>
    <row r="458" spans="2:25">
      <c r="B458" t="s">
        <v>605</v>
      </c>
      <c r="E458">
        <v>2</v>
      </c>
      <c r="F458">
        <v>6</v>
      </c>
      <c r="G458">
        <v>2</v>
      </c>
      <c r="H458">
        <v>0</v>
      </c>
      <c r="I458">
        <v>1</v>
      </c>
      <c r="J458">
        <v>0</v>
      </c>
      <c r="L458" s="52">
        <f t="shared" si="63"/>
        <v>117.32499999999999</v>
      </c>
      <c r="M458" s="52"/>
      <c r="N458">
        <f>IF(E458=2,E458*propocet!$K$17,propocet!$K$15+propocet!$K$17)</f>
        <v>6.5000000000000009</v>
      </c>
      <c r="O458" s="2">
        <f t="shared" si="56"/>
        <v>0</v>
      </c>
      <c r="P458" s="2">
        <f t="shared" si="57"/>
        <v>0</v>
      </c>
      <c r="Q458" s="2">
        <f>E458*VLOOKUP(popis!$B$23,Uvse,2,0)</f>
        <v>22.349999999999998</v>
      </c>
      <c r="R458" s="2">
        <f>E458*VLOOKUP(popis!$B$28,Uvse,2,0)</f>
        <v>10.875</v>
      </c>
      <c r="S458" s="2">
        <f>IF(F458=12,CO_ukony!$K$7,IF(F458=6,CO_ukony!$K$6,IF(F458=3,propocet!$K$20,F458*VLOOKUP($AA$13,Uvse,2,0))))</f>
        <v>14.725</v>
      </c>
      <c r="T458" s="2">
        <f>IF(F458=12,CO_ukony!$K$5,IF(F458=6,CO_ukony!$K$4,IF(F458=3,propocet!$K$22,F458*VLOOKUP($AA$14,Uvse,2,0))))</f>
        <v>24.0625</v>
      </c>
      <c r="U458" s="2">
        <f t="shared" si="58"/>
        <v>14.374999999999998</v>
      </c>
      <c r="V458" s="2">
        <f t="shared" si="59"/>
        <v>9.7125000000000004</v>
      </c>
      <c r="W458" s="2">
        <f t="shared" si="60"/>
        <v>0</v>
      </c>
      <c r="X458" s="2">
        <f t="shared" si="61"/>
        <v>10.424999999999999</v>
      </c>
      <c r="Y458" s="2">
        <f t="shared" si="62"/>
        <v>10.8</v>
      </c>
    </row>
    <row r="459" spans="2:25">
      <c r="B459" t="s">
        <v>606</v>
      </c>
      <c r="E459">
        <v>1</v>
      </c>
      <c r="F459">
        <v>4</v>
      </c>
      <c r="G459">
        <v>2</v>
      </c>
      <c r="H459">
        <v>0</v>
      </c>
      <c r="I459">
        <v>1</v>
      </c>
      <c r="J459">
        <v>0</v>
      </c>
      <c r="L459" s="52">
        <f t="shared" si="63"/>
        <v>90.354166666666657</v>
      </c>
      <c r="M459" s="52"/>
      <c r="N459">
        <f>IF(E459=2,E459*propocet!$K$17,propocet!$K$15+propocet!$K$17)</f>
        <v>13.575000000000001</v>
      </c>
      <c r="O459" s="2">
        <f t="shared" si="56"/>
        <v>0</v>
      </c>
      <c r="P459" s="2">
        <f t="shared" si="57"/>
        <v>0</v>
      </c>
      <c r="Q459" s="2">
        <f>E459*VLOOKUP(popis!$B$23,Uvse,2,0)</f>
        <v>11.174999999999999</v>
      </c>
      <c r="R459" s="2">
        <f>E459*VLOOKUP(popis!$B$28,Uvse,2,0)</f>
        <v>5.4375</v>
      </c>
      <c r="S459" s="2">
        <f>IF(F459=12,CO_ukony!$K$7,IF(F459=6,CO_ukony!$K$6,IF(F459=3,propocet!$K$20,F459*VLOOKUP($AA$13,Uvse,2,0))))</f>
        <v>11.802777777777779</v>
      </c>
      <c r="T459" s="2">
        <f>IF(F459=12,CO_ukony!$K$5,IF(F459=6,CO_ukony!$K$4,IF(F459=3,propocet!$K$22,F459*VLOOKUP($AA$14,Uvse,2,0))))</f>
        <v>16.62638888888889</v>
      </c>
      <c r="U459" s="2">
        <f t="shared" si="58"/>
        <v>14.374999999999998</v>
      </c>
      <c r="V459" s="2">
        <f t="shared" si="59"/>
        <v>9.7125000000000004</v>
      </c>
      <c r="W459" s="2">
        <f t="shared" si="60"/>
        <v>0</v>
      </c>
      <c r="X459" s="2">
        <f t="shared" si="61"/>
        <v>10.424999999999999</v>
      </c>
      <c r="Y459" s="2">
        <f t="shared" si="62"/>
        <v>10.8</v>
      </c>
    </row>
    <row r="460" spans="2:25">
      <c r="B460" t="s">
        <v>607</v>
      </c>
      <c r="E460">
        <v>2</v>
      </c>
      <c r="F460">
        <v>8</v>
      </c>
      <c r="G460">
        <v>2</v>
      </c>
      <c r="H460">
        <v>0</v>
      </c>
      <c r="I460">
        <v>1</v>
      </c>
      <c r="J460">
        <v>0</v>
      </c>
      <c r="L460" s="52">
        <f t="shared" si="63"/>
        <v>135.39583333333334</v>
      </c>
      <c r="M460" s="52"/>
      <c r="N460">
        <f>IF(E460=2,E460*propocet!$K$17,propocet!$K$15+propocet!$K$17)</f>
        <v>6.5000000000000009</v>
      </c>
      <c r="O460" s="2">
        <f t="shared" si="56"/>
        <v>0</v>
      </c>
      <c r="P460" s="2">
        <f t="shared" si="57"/>
        <v>0</v>
      </c>
      <c r="Q460" s="2">
        <f>E460*VLOOKUP(popis!$B$23,Uvse,2,0)</f>
        <v>22.349999999999998</v>
      </c>
      <c r="R460" s="2">
        <f>E460*VLOOKUP(popis!$B$28,Uvse,2,0)</f>
        <v>10.875</v>
      </c>
      <c r="S460" s="2">
        <f>IF(F460=12,CO_ukony!$K$7,IF(F460=6,CO_ukony!$K$6,IF(F460=3,propocet!$K$20,F460*VLOOKUP($AA$13,Uvse,2,0))))</f>
        <v>23.605555555555558</v>
      </c>
      <c r="T460" s="2">
        <f>IF(F460=12,CO_ukony!$K$5,IF(F460=6,CO_ukony!$K$4,IF(F460=3,propocet!$K$22,F460*VLOOKUP($AA$14,Uvse,2,0))))</f>
        <v>33.25277777777778</v>
      </c>
      <c r="U460" s="2">
        <f t="shared" si="58"/>
        <v>14.374999999999998</v>
      </c>
      <c r="V460" s="2">
        <f t="shared" si="59"/>
        <v>9.7125000000000004</v>
      </c>
      <c r="W460" s="2">
        <f t="shared" si="60"/>
        <v>0</v>
      </c>
      <c r="X460" s="2">
        <f t="shared" si="61"/>
        <v>10.424999999999999</v>
      </c>
      <c r="Y460" s="2">
        <f t="shared" si="62"/>
        <v>10.8</v>
      </c>
    </row>
    <row r="461" spans="2:25">
      <c r="B461" t="s">
        <v>608</v>
      </c>
      <c r="E461">
        <v>1</v>
      </c>
      <c r="F461">
        <v>4</v>
      </c>
      <c r="G461">
        <v>2</v>
      </c>
      <c r="H461">
        <v>0</v>
      </c>
      <c r="I461">
        <v>1</v>
      </c>
      <c r="J461">
        <v>0</v>
      </c>
      <c r="L461" s="52">
        <f t="shared" si="63"/>
        <v>90.354166666666657</v>
      </c>
      <c r="M461" s="52"/>
      <c r="N461">
        <f>IF(E461=2,E461*propocet!$K$17,propocet!$K$15+propocet!$K$17)</f>
        <v>13.575000000000001</v>
      </c>
      <c r="O461" s="2">
        <f t="shared" si="56"/>
        <v>0</v>
      </c>
      <c r="P461" s="2">
        <f t="shared" si="57"/>
        <v>0</v>
      </c>
      <c r="Q461" s="2">
        <f>E461*VLOOKUP(popis!$B$23,Uvse,2,0)</f>
        <v>11.174999999999999</v>
      </c>
      <c r="R461" s="2">
        <f>E461*VLOOKUP(popis!$B$28,Uvse,2,0)</f>
        <v>5.4375</v>
      </c>
      <c r="S461" s="2">
        <f>IF(F461=12,CO_ukony!$K$7,IF(F461=6,CO_ukony!$K$6,IF(F461=3,propocet!$K$20,F461*VLOOKUP($AA$13,Uvse,2,0))))</f>
        <v>11.802777777777779</v>
      </c>
      <c r="T461" s="2">
        <f>IF(F461=12,CO_ukony!$K$5,IF(F461=6,CO_ukony!$K$4,IF(F461=3,propocet!$K$22,F461*VLOOKUP($AA$14,Uvse,2,0))))</f>
        <v>16.62638888888889</v>
      </c>
      <c r="U461" s="2">
        <f t="shared" si="58"/>
        <v>14.374999999999998</v>
      </c>
      <c r="V461" s="2">
        <f t="shared" si="59"/>
        <v>9.7125000000000004</v>
      </c>
      <c r="W461" s="2">
        <f t="shared" si="60"/>
        <v>0</v>
      </c>
      <c r="X461" s="2">
        <f t="shared" si="61"/>
        <v>10.424999999999999</v>
      </c>
      <c r="Y461" s="2">
        <f t="shared" si="62"/>
        <v>10.8</v>
      </c>
    </row>
    <row r="462" spans="2:25">
      <c r="B462" t="s">
        <v>609</v>
      </c>
      <c r="E462">
        <v>2</v>
      </c>
      <c r="F462">
        <v>8</v>
      </c>
      <c r="G462">
        <v>2</v>
      </c>
      <c r="H462">
        <v>0</v>
      </c>
      <c r="I462">
        <v>1</v>
      </c>
      <c r="J462">
        <v>0</v>
      </c>
      <c r="L462" s="52">
        <f t="shared" si="63"/>
        <v>135.39583333333334</v>
      </c>
      <c r="M462" s="52"/>
      <c r="N462">
        <f>IF(E462=2,E462*propocet!$K$17,propocet!$K$15+propocet!$K$17)</f>
        <v>6.5000000000000009</v>
      </c>
      <c r="O462" s="2">
        <f t="shared" si="56"/>
        <v>0</v>
      </c>
      <c r="P462" s="2">
        <f t="shared" si="57"/>
        <v>0</v>
      </c>
      <c r="Q462" s="2">
        <f>E462*VLOOKUP(popis!$B$23,Uvse,2,0)</f>
        <v>22.349999999999998</v>
      </c>
      <c r="R462" s="2">
        <f>E462*VLOOKUP(popis!$B$28,Uvse,2,0)</f>
        <v>10.875</v>
      </c>
      <c r="S462" s="2">
        <f>IF(F462=12,CO_ukony!$K$7,IF(F462=6,CO_ukony!$K$6,IF(F462=3,propocet!$K$20,F462*VLOOKUP($AA$13,Uvse,2,0))))</f>
        <v>23.605555555555558</v>
      </c>
      <c r="T462" s="2">
        <f>IF(F462=12,CO_ukony!$K$5,IF(F462=6,CO_ukony!$K$4,IF(F462=3,propocet!$K$22,F462*VLOOKUP($AA$14,Uvse,2,0))))</f>
        <v>33.25277777777778</v>
      </c>
      <c r="U462" s="2">
        <f t="shared" si="58"/>
        <v>14.374999999999998</v>
      </c>
      <c r="V462" s="2">
        <f t="shared" si="59"/>
        <v>9.7125000000000004</v>
      </c>
      <c r="W462" s="2">
        <f t="shared" si="60"/>
        <v>0</v>
      </c>
      <c r="X462" s="2">
        <f t="shared" si="61"/>
        <v>10.424999999999999</v>
      </c>
      <c r="Y462" s="2">
        <f t="shared" si="62"/>
        <v>10.8</v>
      </c>
    </row>
    <row r="463" spans="2:25">
      <c r="B463" t="s">
        <v>610</v>
      </c>
      <c r="E463">
        <v>2</v>
      </c>
      <c r="F463">
        <v>4</v>
      </c>
      <c r="G463">
        <v>2</v>
      </c>
      <c r="H463">
        <v>0</v>
      </c>
      <c r="I463">
        <v>1</v>
      </c>
      <c r="J463">
        <v>0</v>
      </c>
      <c r="L463" s="52">
        <f t="shared" si="63"/>
        <v>106.96666666666665</v>
      </c>
      <c r="M463" s="52"/>
      <c r="N463">
        <f>IF(E463=2,E463*propocet!$K$17,propocet!$K$15+propocet!$K$17)</f>
        <v>6.5000000000000009</v>
      </c>
      <c r="O463" s="2">
        <f t="shared" si="56"/>
        <v>0</v>
      </c>
      <c r="P463" s="2">
        <f t="shared" si="57"/>
        <v>0</v>
      </c>
      <c r="Q463" s="2">
        <f>E463*VLOOKUP(popis!$B$23,Uvse,2,0)</f>
        <v>22.349999999999998</v>
      </c>
      <c r="R463" s="2">
        <f>E463*VLOOKUP(popis!$B$28,Uvse,2,0)</f>
        <v>10.875</v>
      </c>
      <c r="S463" s="2">
        <f>IF(F463=12,CO_ukony!$K$7,IF(F463=6,CO_ukony!$K$6,IF(F463=3,propocet!$K$20,F463*VLOOKUP($AA$13,Uvse,2,0))))</f>
        <v>11.802777777777779</v>
      </c>
      <c r="T463" s="2">
        <f>IF(F463=12,CO_ukony!$K$5,IF(F463=6,CO_ukony!$K$4,IF(F463=3,propocet!$K$22,F463*VLOOKUP($AA$14,Uvse,2,0))))</f>
        <v>16.62638888888889</v>
      </c>
      <c r="U463" s="2">
        <f t="shared" si="58"/>
        <v>14.374999999999998</v>
      </c>
      <c r="V463" s="2">
        <f t="shared" si="59"/>
        <v>9.7125000000000004</v>
      </c>
      <c r="W463" s="2">
        <f t="shared" si="60"/>
        <v>0</v>
      </c>
      <c r="X463" s="2">
        <f t="shared" si="61"/>
        <v>10.424999999999999</v>
      </c>
      <c r="Y463" s="2">
        <f t="shared" si="62"/>
        <v>10.8</v>
      </c>
    </row>
    <row r="464" spans="2:25">
      <c r="B464" t="s">
        <v>611</v>
      </c>
      <c r="E464">
        <v>1</v>
      </c>
      <c r="F464">
        <v>4</v>
      </c>
      <c r="G464">
        <v>2</v>
      </c>
      <c r="H464">
        <v>0</v>
      </c>
      <c r="I464">
        <v>1</v>
      </c>
      <c r="J464">
        <v>0</v>
      </c>
      <c r="L464" s="52">
        <f t="shared" si="63"/>
        <v>90.354166666666657</v>
      </c>
      <c r="M464" s="52"/>
      <c r="N464">
        <f>IF(E464=2,E464*propocet!$K$17,propocet!$K$15+propocet!$K$17)</f>
        <v>13.575000000000001</v>
      </c>
      <c r="O464" s="2">
        <f t="shared" si="56"/>
        <v>0</v>
      </c>
      <c r="P464" s="2">
        <f t="shared" si="57"/>
        <v>0</v>
      </c>
      <c r="Q464" s="2">
        <f>E464*VLOOKUP(popis!$B$23,Uvse,2,0)</f>
        <v>11.174999999999999</v>
      </c>
      <c r="R464" s="2">
        <f>E464*VLOOKUP(popis!$B$28,Uvse,2,0)</f>
        <v>5.4375</v>
      </c>
      <c r="S464" s="2">
        <f>IF(F464=12,CO_ukony!$K$7,IF(F464=6,CO_ukony!$K$6,IF(F464=3,propocet!$K$20,F464*VLOOKUP($AA$13,Uvse,2,0))))</f>
        <v>11.802777777777779</v>
      </c>
      <c r="T464" s="2">
        <f>IF(F464=12,CO_ukony!$K$5,IF(F464=6,CO_ukony!$K$4,IF(F464=3,propocet!$K$22,F464*VLOOKUP($AA$14,Uvse,2,0))))</f>
        <v>16.62638888888889</v>
      </c>
      <c r="U464" s="2">
        <f t="shared" si="58"/>
        <v>14.374999999999998</v>
      </c>
      <c r="V464" s="2">
        <f t="shared" si="59"/>
        <v>9.7125000000000004</v>
      </c>
      <c r="W464" s="2">
        <f t="shared" si="60"/>
        <v>0</v>
      </c>
      <c r="X464" s="2">
        <f t="shared" si="61"/>
        <v>10.424999999999999</v>
      </c>
      <c r="Y464" s="2">
        <f t="shared" si="62"/>
        <v>10.8</v>
      </c>
    </row>
    <row r="465" spans="2:25">
      <c r="B465" t="s">
        <v>612</v>
      </c>
      <c r="E465">
        <v>2</v>
      </c>
      <c r="F465">
        <v>8</v>
      </c>
      <c r="G465">
        <v>2</v>
      </c>
      <c r="H465">
        <v>0</v>
      </c>
      <c r="I465">
        <v>1</v>
      </c>
      <c r="J465">
        <v>0</v>
      </c>
      <c r="L465" s="52">
        <f t="shared" si="63"/>
        <v>135.39583333333334</v>
      </c>
      <c r="M465" s="52"/>
      <c r="N465">
        <f>IF(E465=2,E465*propocet!$K$17,propocet!$K$15+propocet!$K$17)</f>
        <v>6.5000000000000009</v>
      </c>
      <c r="O465" s="2">
        <f t="shared" si="56"/>
        <v>0</v>
      </c>
      <c r="P465" s="2">
        <f t="shared" si="57"/>
        <v>0</v>
      </c>
      <c r="Q465" s="2">
        <f>E465*VLOOKUP(popis!$B$23,Uvse,2,0)</f>
        <v>22.349999999999998</v>
      </c>
      <c r="R465" s="2">
        <f>E465*VLOOKUP(popis!$B$28,Uvse,2,0)</f>
        <v>10.875</v>
      </c>
      <c r="S465" s="2">
        <f>IF(F465=12,CO_ukony!$K$7,IF(F465=6,CO_ukony!$K$6,IF(F465=3,propocet!$K$20,F465*VLOOKUP($AA$13,Uvse,2,0))))</f>
        <v>23.605555555555558</v>
      </c>
      <c r="T465" s="2">
        <f>IF(F465=12,CO_ukony!$K$5,IF(F465=6,CO_ukony!$K$4,IF(F465=3,propocet!$K$22,F465*VLOOKUP($AA$14,Uvse,2,0))))</f>
        <v>33.25277777777778</v>
      </c>
      <c r="U465" s="2">
        <f t="shared" si="58"/>
        <v>14.374999999999998</v>
      </c>
      <c r="V465" s="2">
        <f t="shared" si="59"/>
        <v>9.7125000000000004</v>
      </c>
      <c r="W465" s="2">
        <f t="shared" si="60"/>
        <v>0</v>
      </c>
      <c r="X465" s="2">
        <f t="shared" si="61"/>
        <v>10.424999999999999</v>
      </c>
      <c r="Y465" s="2">
        <f t="shared" si="62"/>
        <v>10.8</v>
      </c>
    </row>
    <row r="466" spans="2:25">
      <c r="B466" t="s">
        <v>613</v>
      </c>
      <c r="E466">
        <v>1</v>
      </c>
      <c r="F466">
        <v>4</v>
      </c>
      <c r="G466">
        <v>2</v>
      </c>
      <c r="H466">
        <v>0</v>
      </c>
      <c r="I466">
        <v>1</v>
      </c>
      <c r="J466">
        <v>0</v>
      </c>
      <c r="L466" s="52">
        <f t="shared" si="63"/>
        <v>90.354166666666657</v>
      </c>
      <c r="M466" s="52"/>
      <c r="N466">
        <f>IF(E466=2,E466*propocet!$K$17,propocet!$K$15+propocet!$K$17)</f>
        <v>13.575000000000001</v>
      </c>
      <c r="O466" s="2">
        <f t="shared" si="56"/>
        <v>0</v>
      </c>
      <c r="P466" s="2">
        <f t="shared" si="57"/>
        <v>0</v>
      </c>
      <c r="Q466" s="2">
        <f>E466*VLOOKUP(popis!$B$23,Uvse,2,0)</f>
        <v>11.174999999999999</v>
      </c>
      <c r="R466" s="2">
        <f>E466*VLOOKUP(popis!$B$28,Uvse,2,0)</f>
        <v>5.4375</v>
      </c>
      <c r="S466" s="2">
        <f>IF(F466=12,CO_ukony!$K$7,IF(F466=6,CO_ukony!$K$6,IF(F466=3,propocet!$K$20,F466*VLOOKUP($AA$13,Uvse,2,0))))</f>
        <v>11.802777777777779</v>
      </c>
      <c r="T466" s="2">
        <f>IF(F466=12,CO_ukony!$K$5,IF(F466=6,CO_ukony!$K$4,IF(F466=3,propocet!$K$22,F466*VLOOKUP($AA$14,Uvse,2,0))))</f>
        <v>16.62638888888889</v>
      </c>
      <c r="U466" s="2">
        <f t="shared" si="58"/>
        <v>14.374999999999998</v>
      </c>
      <c r="V466" s="2">
        <f t="shared" si="59"/>
        <v>9.7125000000000004</v>
      </c>
      <c r="W466" s="2">
        <f t="shared" si="60"/>
        <v>0</v>
      </c>
      <c r="X466" s="2">
        <f t="shared" si="61"/>
        <v>10.424999999999999</v>
      </c>
      <c r="Y466" s="2">
        <f t="shared" si="62"/>
        <v>10.8</v>
      </c>
    </row>
    <row r="467" spans="2:25">
      <c r="B467" t="s">
        <v>614</v>
      </c>
      <c r="E467">
        <v>2</v>
      </c>
      <c r="F467">
        <v>6</v>
      </c>
      <c r="G467">
        <v>2</v>
      </c>
      <c r="H467">
        <v>0</v>
      </c>
      <c r="I467">
        <v>1</v>
      </c>
      <c r="J467">
        <v>0</v>
      </c>
      <c r="L467" s="52">
        <f t="shared" si="63"/>
        <v>117.32499999999999</v>
      </c>
      <c r="M467" s="52"/>
      <c r="N467">
        <f>IF(E467=2,E467*propocet!$K$17,propocet!$K$15+propocet!$K$17)</f>
        <v>6.5000000000000009</v>
      </c>
      <c r="O467" s="2">
        <f t="shared" si="56"/>
        <v>0</v>
      </c>
      <c r="P467" s="2">
        <f t="shared" si="57"/>
        <v>0</v>
      </c>
      <c r="Q467" s="2">
        <f>E467*VLOOKUP(popis!$B$23,Uvse,2,0)</f>
        <v>22.349999999999998</v>
      </c>
      <c r="R467" s="2">
        <f>E467*VLOOKUP(popis!$B$28,Uvse,2,0)</f>
        <v>10.875</v>
      </c>
      <c r="S467" s="2">
        <f>IF(F467=12,CO_ukony!$K$7,IF(F467=6,CO_ukony!$K$6,IF(F467=3,propocet!$K$20,F467*VLOOKUP($AA$13,Uvse,2,0))))</f>
        <v>14.725</v>
      </c>
      <c r="T467" s="2">
        <f>IF(F467=12,CO_ukony!$K$5,IF(F467=6,CO_ukony!$K$4,IF(F467=3,propocet!$K$22,F467*VLOOKUP($AA$14,Uvse,2,0))))</f>
        <v>24.0625</v>
      </c>
      <c r="U467" s="2">
        <f t="shared" si="58"/>
        <v>14.374999999999998</v>
      </c>
      <c r="V467" s="2">
        <f t="shared" si="59"/>
        <v>9.7125000000000004</v>
      </c>
      <c r="W467" s="2">
        <f t="shared" si="60"/>
        <v>0</v>
      </c>
      <c r="X467" s="2">
        <f t="shared" si="61"/>
        <v>10.424999999999999</v>
      </c>
      <c r="Y467" s="2">
        <f t="shared" si="62"/>
        <v>10.8</v>
      </c>
    </row>
    <row r="468" spans="2:25">
      <c r="B468" t="s">
        <v>615</v>
      </c>
      <c r="E468">
        <v>2</v>
      </c>
      <c r="F468">
        <v>6</v>
      </c>
      <c r="G468">
        <v>2</v>
      </c>
      <c r="H468">
        <v>0</v>
      </c>
      <c r="I468">
        <v>1</v>
      </c>
      <c r="J468">
        <v>0</v>
      </c>
      <c r="L468" s="52">
        <f t="shared" si="63"/>
        <v>117.32499999999999</v>
      </c>
      <c r="M468" s="52"/>
      <c r="N468">
        <f>IF(E468=2,E468*propocet!$K$17,propocet!$K$15+propocet!$K$17)</f>
        <v>6.5000000000000009</v>
      </c>
      <c r="O468" s="2">
        <f t="shared" si="56"/>
        <v>0</v>
      </c>
      <c r="P468" s="2">
        <f t="shared" si="57"/>
        <v>0</v>
      </c>
      <c r="Q468" s="2">
        <f>E468*VLOOKUP(popis!$B$23,Uvse,2,0)</f>
        <v>22.349999999999998</v>
      </c>
      <c r="R468" s="2">
        <f>E468*VLOOKUP(popis!$B$28,Uvse,2,0)</f>
        <v>10.875</v>
      </c>
      <c r="S468" s="2">
        <f>IF(F468=12,CO_ukony!$K$7,IF(F468=6,CO_ukony!$K$6,IF(F468=3,propocet!$K$20,F468*VLOOKUP($AA$13,Uvse,2,0))))</f>
        <v>14.725</v>
      </c>
      <c r="T468" s="2">
        <f>IF(F468=12,CO_ukony!$K$5,IF(F468=6,CO_ukony!$K$4,IF(F468=3,propocet!$K$22,F468*VLOOKUP($AA$14,Uvse,2,0))))</f>
        <v>24.0625</v>
      </c>
      <c r="U468" s="2">
        <f t="shared" si="58"/>
        <v>14.374999999999998</v>
      </c>
      <c r="V468" s="2">
        <f t="shared" si="59"/>
        <v>9.7125000000000004</v>
      </c>
      <c r="W468" s="2">
        <f t="shared" si="60"/>
        <v>0</v>
      </c>
      <c r="X468" s="2">
        <f t="shared" si="61"/>
        <v>10.424999999999999</v>
      </c>
      <c r="Y468" s="2">
        <f t="shared" si="62"/>
        <v>10.8</v>
      </c>
    </row>
    <row r="469" spans="2:25">
      <c r="B469" t="s">
        <v>616</v>
      </c>
      <c r="E469">
        <v>1</v>
      </c>
      <c r="F469">
        <v>1</v>
      </c>
      <c r="G469">
        <v>2</v>
      </c>
      <c r="H469">
        <v>0</v>
      </c>
      <c r="I469">
        <v>1</v>
      </c>
      <c r="J469">
        <v>0</v>
      </c>
      <c r="L469" s="52">
        <f t="shared" si="63"/>
        <v>69.032291666666666</v>
      </c>
      <c r="M469" s="52"/>
      <c r="N469">
        <f>IF(E469=2,E469*propocet!$K$17,propocet!$K$15+propocet!$K$17)</f>
        <v>13.575000000000001</v>
      </c>
      <c r="O469" s="2">
        <f t="shared" si="56"/>
        <v>0</v>
      </c>
      <c r="P469" s="2">
        <f t="shared" si="57"/>
        <v>0</v>
      </c>
      <c r="Q469" s="2">
        <f>E469*VLOOKUP(popis!$B$23,Uvse,2,0)</f>
        <v>11.174999999999999</v>
      </c>
      <c r="R469" s="2">
        <f>E469*VLOOKUP(popis!$B$28,Uvse,2,0)</f>
        <v>5.4375</v>
      </c>
      <c r="S469" s="2">
        <f>IF(F469=12,CO_ukony!$K$7,IF(F469=6,CO_ukony!$K$6,IF(F469=3,propocet!$K$20,F469*VLOOKUP($AA$13,Uvse,2,0))))</f>
        <v>2.9506944444444447</v>
      </c>
      <c r="T469" s="2">
        <f>IF(F469=12,CO_ukony!$K$5,IF(F469=6,CO_ukony!$K$4,IF(F469=3,propocet!$K$22,F469*VLOOKUP($AA$14,Uvse,2,0))))</f>
        <v>4.1565972222222225</v>
      </c>
      <c r="U469" s="2">
        <f t="shared" si="58"/>
        <v>14.374999999999998</v>
      </c>
      <c r="V469" s="2">
        <f t="shared" si="59"/>
        <v>9.7125000000000004</v>
      </c>
      <c r="W469" s="2">
        <f t="shared" si="60"/>
        <v>0</v>
      </c>
      <c r="X469" s="2">
        <f t="shared" si="61"/>
        <v>10.424999999999999</v>
      </c>
      <c r="Y469" s="2">
        <f t="shared" si="62"/>
        <v>10.8</v>
      </c>
    </row>
    <row r="470" spans="2:25">
      <c r="B470" t="s">
        <v>617</v>
      </c>
      <c r="E470">
        <v>1</v>
      </c>
      <c r="F470">
        <v>1</v>
      </c>
      <c r="G470">
        <v>2</v>
      </c>
      <c r="H470">
        <v>0</v>
      </c>
      <c r="I470">
        <v>1</v>
      </c>
      <c r="J470">
        <v>0</v>
      </c>
      <c r="L470" s="52">
        <f t="shared" si="63"/>
        <v>69.032291666666666</v>
      </c>
      <c r="M470" s="52"/>
      <c r="N470">
        <f>IF(E470=2,E470*propocet!$K$17,propocet!$K$15+propocet!$K$17)</f>
        <v>13.575000000000001</v>
      </c>
      <c r="O470" s="2">
        <f t="shared" si="56"/>
        <v>0</v>
      </c>
      <c r="P470" s="2">
        <f t="shared" si="57"/>
        <v>0</v>
      </c>
      <c r="Q470" s="2">
        <f>E470*VLOOKUP(popis!$B$23,Uvse,2,0)</f>
        <v>11.174999999999999</v>
      </c>
      <c r="R470" s="2">
        <f>E470*VLOOKUP(popis!$B$28,Uvse,2,0)</f>
        <v>5.4375</v>
      </c>
      <c r="S470" s="2">
        <f>IF(F470=12,CO_ukony!$K$7,IF(F470=6,CO_ukony!$K$6,IF(F470=3,propocet!$K$20,F470*VLOOKUP($AA$13,Uvse,2,0))))</f>
        <v>2.9506944444444447</v>
      </c>
      <c r="T470" s="2">
        <f>IF(F470=12,CO_ukony!$K$5,IF(F470=6,CO_ukony!$K$4,IF(F470=3,propocet!$K$22,F470*VLOOKUP($AA$14,Uvse,2,0))))</f>
        <v>4.1565972222222225</v>
      </c>
      <c r="U470" s="2">
        <f t="shared" si="58"/>
        <v>14.374999999999998</v>
      </c>
      <c r="V470" s="2">
        <f t="shared" si="59"/>
        <v>9.7125000000000004</v>
      </c>
      <c r="W470" s="2">
        <f t="shared" si="60"/>
        <v>0</v>
      </c>
      <c r="X470" s="2">
        <f t="shared" si="61"/>
        <v>10.424999999999999</v>
      </c>
      <c r="Y470" s="2">
        <f t="shared" si="62"/>
        <v>10.8</v>
      </c>
    </row>
    <row r="471" spans="2:25">
      <c r="B471" t="s">
        <v>618</v>
      </c>
      <c r="E471">
        <v>2</v>
      </c>
      <c r="F471">
        <v>12</v>
      </c>
      <c r="G471">
        <v>2</v>
      </c>
      <c r="H471">
        <v>0</v>
      </c>
      <c r="I471">
        <v>1</v>
      </c>
      <c r="J471">
        <v>0</v>
      </c>
      <c r="L471" s="52">
        <f t="shared" si="63"/>
        <v>166.52500000000003</v>
      </c>
      <c r="M471" s="52"/>
      <c r="N471">
        <f>IF(E471=2,E471*propocet!$K$17,propocet!$K$15+propocet!$K$17)</f>
        <v>6.5000000000000009</v>
      </c>
      <c r="O471" s="2">
        <f t="shared" si="56"/>
        <v>0</v>
      </c>
      <c r="P471" s="2">
        <f t="shared" si="57"/>
        <v>0</v>
      </c>
      <c r="Q471" s="2">
        <f>E471*VLOOKUP(popis!$B$23,Uvse,2,0)</f>
        <v>22.349999999999998</v>
      </c>
      <c r="R471" s="2">
        <f>E471*VLOOKUP(popis!$B$28,Uvse,2,0)</f>
        <v>10.875</v>
      </c>
      <c r="S471" s="2">
        <f>IF(F471=12,CO_ukony!$K$7,IF(F471=6,CO_ukony!$K$6,IF(F471=3,propocet!$K$20,F471*VLOOKUP($AA$13,Uvse,2,0))))</f>
        <v>34.125</v>
      </c>
      <c r="T471" s="2">
        <f>IF(F471=12,CO_ukony!$K$5,IF(F471=6,CO_ukony!$K$4,IF(F471=3,propocet!$K$22,F471*VLOOKUP($AA$14,Uvse,2,0))))</f>
        <v>53.862500000000004</v>
      </c>
      <c r="U471" s="2">
        <f t="shared" si="58"/>
        <v>14.374999999999998</v>
      </c>
      <c r="V471" s="2">
        <f t="shared" si="59"/>
        <v>9.7125000000000004</v>
      </c>
      <c r="W471" s="2">
        <f t="shared" si="60"/>
        <v>0</v>
      </c>
      <c r="X471" s="2">
        <f t="shared" si="61"/>
        <v>10.424999999999999</v>
      </c>
      <c r="Y471" s="2">
        <f t="shared" si="62"/>
        <v>10.8</v>
      </c>
    </row>
    <row r="472" spans="2:25">
      <c r="B472" t="s">
        <v>619</v>
      </c>
      <c r="E472">
        <v>2</v>
      </c>
      <c r="F472">
        <v>6</v>
      </c>
      <c r="G472">
        <v>2</v>
      </c>
      <c r="H472">
        <v>0</v>
      </c>
      <c r="I472">
        <v>1</v>
      </c>
      <c r="J472">
        <v>0</v>
      </c>
      <c r="L472" s="52">
        <f t="shared" si="63"/>
        <v>117.32499999999999</v>
      </c>
      <c r="M472" s="52"/>
      <c r="N472">
        <f>IF(E472=2,E472*propocet!$K$17,propocet!$K$15+propocet!$K$17)</f>
        <v>6.5000000000000009</v>
      </c>
      <c r="O472" s="2">
        <f t="shared" si="56"/>
        <v>0</v>
      </c>
      <c r="P472" s="2">
        <f t="shared" si="57"/>
        <v>0</v>
      </c>
      <c r="Q472" s="2">
        <f>E472*VLOOKUP(popis!$B$23,Uvse,2,0)</f>
        <v>22.349999999999998</v>
      </c>
      <c r="R472" s="2">
        <f>E472*VLOOKUP(popis!$B$28,Uvse,2,0)</f>
        <v>10.875</v>
      </c>
      <c r="S472" s="2">
        <f>IF(F472=12,CO_ukony!$K$7,IF(F472=6,CO_ukony!$K$6,IF(F472=3,propocet!$K$20,F472*VLOOKUP($AA$13,Uvse,2,0))))</f>
        <v>14.725</v>
      </c>
      <c r="T472" s="2">
        <f>IF(F472=12,CO_ukony!$K$5,IF(F472=6,CO_ukony!$K$4,IF(F472=3,propocet!$K$22,F472*VLOOKUP($AA$14,Uvse,2,0))))</f>
        <v>24.0625</v>
      </c>
      <c r="U472" s="2">
        <f t="shared" si="58"/>
        <v>14.374999999999998</v>
      </c>
      <c r="V472" s="2">
        <f t="shared" si="59"/>
        <v>9.7125000000000004</v>
      </c>
      <c r="W472" s="2">
        <f t="shared" si="60"/>
        <v>0</v>
      </c>
      <c r="X472" s="2">
        <f t="shared" si="61"/>
        <v>10.424999999999999</v>
      </c>
      <c r="Y472" s="2">
        <f t="shared" si="62"/>
        <v>10.8</v>
      </c>
    </row>
    <row r="473" spans="2:25">
      <c r="B473" t="s">
        <v>620</v>
      </c>
      <c r="E473">
        <v>2</v>
      </c>
      <c r="F473">
        <v>4</v>
      </c>
      <c r="G473">
        <v>2</v>
      </c>
      <c r="H473">
        <v>0</v>
      </c>
      <c r="I473">
        <v>1</v>
      </c>
      <c r="J473">
        <v>0</v>
      </c>
      <c r="L473" s="52">
        <f t="shared" si="63"/>
        <v>106.96666666666665</v>
      </c>
      <c r="M473" s="52"/>
      <c r="N473">
        <f>IF(E473=2,E473*propocet!$K$17,propocet!$K$15+propocet!$K$17)</f>
        <v>6.5000000000000009</v>
      </c>
      <c r="O473" s="2">
        <f t="shared" si="56"/>
        <v>0</v>
      </c>
      <c r="P473" s="2">
        <f t="shared" si="57"/>
        <v>0</v>
      </c>
      <c r="Q473" s="2">
        <f>E473*VLOOKUP(popis!$B$23,Uvse,2,0)</f>
        <v>22.349999999999998</v>
      </c>
      <c r="R473" s="2">
        <f>E473*VLOOKUP(popis!$B$28,Uvse,2,0)</f>
        <v>10.875</v>
      </c>
      <c r="S473" s="2">
        <f>IF(F473=12,CO_ukony!$K$7,IF(F473=6,CO_ukony!$K$6,IF(F473=3,propocet!$K$20,F473*VLOOKUP($AA$13,Uvse,2,0))))</f>
        <v>11.802777777777779</v>
      </c>
      <c r="T473" s="2">
        <f>IF(F473=12,CO_ukony!$K$5,IF(F473=6,CO_ukony!$K$4,IF(F473=3,propocet!$K$22,F473*VLOOKUP($AA$14,Uvse,2,0))))</f>
        <v>16.62638888888889</v>
      </c>
      <c r="U473" s="2">
        <f t="shared" si="58"/>
        <v>14.374999999999998</v>
      </c>
      <c r="V473" s="2">
        <f t="shared" si="59"/>
        <v>9.7125000000000004</v>
      </c>
      <c r="W473" s="2">
        <f t="shared" si="60"/>
        <v>0</v>
      </c>
      <c r="X473" s="2">
        <f t="shared" si="61"/>
        <v>10.424999999999999</v>
      </c>
      <c r="Y473" s="2">
        <f t="shared" si="62"/>
        <v>10.8</v>
      </c>
    </row>
    <row r="474" spans="2:25">
      <c r="B474" t="s">
        <v>621</v>
      </c>
      <c r="E474">
        <v>2</v>
      </c>
      <c r="F474">
        <v>4</v>
      </c>
      <c r="G474">
        <v>2</v>
      </c>
      <c r="H474">
        <v>0</v>
      </c>
      <c r="I474">
        <v>1</v>
      </c>
      <c r="J474">
        <v>0</v>
      </c>
      <c r="L474" s="52">
        <f t="shared" si="63"/>
        <v>106.96666666666665</v>
      </c>
      <c r="M474" s="52"/>
      <c r="N474">
        <f>IF(E474=2,E474*propocet!$K$17,propocet!$K$15+propocet!$K$17)</f>
        <v>6.5000000000000009</v>
      </c>
      <c r="O474" s="2">
        <f t="shared" si="56"/>
        <v>0</v>
      </c>
      <c r="P474" s="2">
        <f t="shared" si="57"/>
        <v>0</v>
      </c>
      <c r="Q474" s="2">
        <f>E474*VLOOKUP(popis!$B$23,Uvse,2,0)</f>
        <v>22.349999999999998</v>
      </c>
      <c r="R474" s="2">
        <f>E474*VLOOKUP(popis!$B$28,Uvse,2,0)</f>
        <v>10.875</v>
      </c>
      <c r="S474" s="2">
        <f>IF(F474=12,CO_ukony!$K$7,IF(F474=6,CO_ukony!$K$6,IF(F474=3,propocet!$K$20,F474*VLOOKUP($AA$13,Uvse,2,0))))</f>
        <v>11.802777777777779</v>
      </c>
      <c r="T474" s="2">
        <f>IF(F474=12,CO_ukony!$K$5,IF(F474=6,CO_ukony!$K$4,IF(F474=3,propocet!$K$22,F474*VLOOKUP($AA$14,Uvse,2,0))))</f>
        <v>16.62638888888889</v>
      </c>
      <c r="U474" s="2">
        <f t="shared" si="58"/>
        <v>14.374999999999998</v>
      </c>
      <c r="V474" s="2">
        <f t="shared" si="59"/>
        <v>9.7125000000000004</v>
      </c>
      <c r="W474" s="2">
        <f t="shared" si="60"/>
        <v>0</v>
      </c>
      <c r="X474" s="2">
        <f t="shared" si="61"/>
        <v>10.424999999999999</v>
      </c>
      <c r="Y474" s="2">
        <f t="shared" si="62"/>
        <v>10.8</v>
      </c>
    </row>
    <row r="475" spans="2:25">
      <c r="B475" t="s">
        <v>622</v>
      </c>
      <c r="E475">
        <v>2</v>
      </c>
      <c r="F475">
        <v>12</v>
      </c>
      <c r="G475">
        <v>2</v>
      </c>
      <c r="H475">
        <v>0</v>
      </c>
      <c r="I475">
        <v>1</v>
      </c>
      <c r="J475">
        <v>0</v>
      </c>
      <c r="L475" s="52">
        <f t="shared" si="63"/>
        <v>166.52500000000003</v>
      </c>
      <c r="M475" s="52"/>
      <c r="N475">
        <f>IF(E475=2,E475*propocet!$K$17,propocet!$K$15+propocet!$K$17)</f>
        <v>6.5000000000000009</v>
      </c>
      <c r="O475" s="2">
        <f t="shared" si="56"/>
        <v>0</v>
      </c>
      <c r="P475" s="2">
        <f t="shared" si="57"/>
        <v>0</v>
      </c>
      <c r="Q475" s="2">
        <f>E475*VLOOKUP(popis!$B$23,Uvse,2,0)</f>
        <v>22.349999999999998</v>
      </c>
      <c r="R475" s="2">
        <f>E475*VLOOKUP(popis!$B$28,Uvse,2,0)</f>
        <v>10.875</v>
      </c>
      <c r="S475" s="2">
        <f>IF(F475=12,CO_ukony!$K$7,IF(F475=6,CO_ukony!$K$6,IF(F475=3,propocet!$K$20,F475*VLOOKUP($AA$13,Uvse,2,0))))</f>
        <v>34.125</v>
      </c>
      <c r="T475" s="2">
        <f>IF(F475=12,CO_ukony!$K$5,IF(F475=6,CO_ukony!$K$4,IF(F475=3,propocet!$K$22,F475*VLOOKUP($AA$14,Uvse,2,0))))</f>
        <v>53.862500000000004</v>
      </c>
      <c r="U475" s="2">
        <f t="shared" si="58"/>
        <v>14.374999999999998</v>
      </c>
      <c r="V475" s="2">
        <f t="shared" si="59"/>
        <v>9.7125000000000004</v>
      </c>
      <c r="W475" s="2">
        <f t="shared" si="60"/>
        <v>0</v>
      </c>
      <c r="X475" s="2">
        <f t="shared" si="61"/>
        <v>10.424999999999999</v>
      </c>
      <c r="Y475" s="2">
        <f t="shared" si="62"/>
        <v>10.8</v>
      </c>
    </row>
    <row r="476" spans="2:25">
      <c r="B476" t="s">
        <v>623</v>
      </c>
      <c r="E476">
        <v>2</v>
      </c>
      <c r="F476">
        <v>12</v>
      </c>
      <c r="G476">
        <v>2</v>
      </c>
      <c r="H476">
        <v>0</v>
      </c>
      <c r="I476">
        <v>1</v>
      </c>
      <c r="J476">
        <v>0</v>
      </c>
      <c r="L476" s="52">
        <f t="shared" si="63"/>
        <v>166.52500000000003</v>
      </c>
      <c r="M476" s="52"/>
      <c r="N476">
        <f>IF(E476=2,E476*propocet!$K$17,propocet!$K$15+propocet!$K$17)</f>
        <v>6.5000000000000009</v>
      </c>
      <c r="O476" s="2">
        <f t="shared" si="56"/>
        <v>0</v>
      </c>
      <c r="P476" s="2">
        <f t="shared" si="57"/>
        <v>0</v>
      </c>
      <c r="Q476" s="2">
        <f>E476*VLOOKUP(popis!$B$23,Uvse,2,0)</f>
        <v>22.349999999999998</v>
      </c>
      <c r="R476" s="2">
        <f>E476*VLOOKUP(popis!$B$28,Uvse,2,0)</f>
        <v>10.875</v>
      </c>
      <c r="S476" s="2">
        <f>IF(F476=12,CO_ukony!$K$7,IF(F476=6,CO_ukony!$K$6,IF(F476=3,propocet!$K$20,F476*VLOOKUP($AA$13,Uvse,2,0))))</f>
        <v>34.125</v>
      </c>
      <c r="T476" s="2">
        <f>IF(F476=12,CO_ukony!$K$5,IF(F476=6,CO_ukony!$K$4,IF(F476=3,propocet!$K$22,F476*VLOOKUP($AA$14,Uvse,2,0))))</f>
        <v>53.862500000000004</v>
      </c>
      <c r="U476" s="2">
        <f t="shared" si="58"/>
        <v>14.374999999999998</v>
      </c>
      <c r="V476" s="2">
        <f t="shared" si="59"/>
        <v>9.7125000000000004</v>
      </c>
      <c r="W476" s="2">
        <f t="shared" si="60"/>
        <v>0</v>
      </c>
      <c r="X476" s="2">
        <f t="shared" si="61"/>
        <v>10.424999999999999</v>
      </c>
      <c r="Y476" s="2">
        <f t="shared" si="62"/>
        <v>10.8</v>
      </c>
    </row>
    <row r="477" spans="2:25">
      <c r="B477" t="s">
        <v>624</v>
      </c>
      <c r="E477">
        <v>2</v>
      </c>
      <c r="F477">
        <v>8</v>
      </c>
      <c r="G477">
        <v>2</v>
      </c>
      <c r="H477">
        <v>0</v>
      </c>
      <c r="I477">
        <v>1</v>
      </c>
      <c r="J477">
        <v>0</v>
      </c>
      <c r="L477" s="52">
        <f t="shared" si="63"/>
        <v>135.39583333333334</v>
      </c>
      <c r="M477" s="52"/>
      <c r="N477">
        <f>IF(E477=2,E477*propocet!$K$17,propocet!$K$15+propocet!$K$17)</f>
        <v>6.5000000000000009</v>
      </c>
      <c r="O477" s="2">
        <f t="shared" si="56"/>
        <v>0</v>
      </c>
      <c r="P477" s="2">
        <f t="shared" si="57"/>
        <v>0</v>
      </c>
      <c r="Q477" s="2">
        <f>E477*VLOOKUP(popis!$B$23,Uvse,2,0)</f>
        <v>22.349999999999998</v>
      </c>
      <c r="R477" s="2">
        <f>E477*VLOOKUP(popis!$B$28,Uvse,2,0)</f>
        <v>10.875</v>
      </c>
      <c r="S477" s="2">
        <f>IF(F477=12,CO_ukony!$K$7,IF(F477=6,CO_ukony!$K$6,IF(F477=3,propocet!$K$20,F477*VLOOKUP($AA$13,Uvse,2,0))))</f>
        <v>23.605555555555558</v>
      </c>
      <c r="T477" s="2">
        <f>IF(F477=12,CO_ukony!$K$5,IF(F477=6,CO_ukony!$K$4,IF(F477=3,propocet!$K$22,F477*VLOOKUP($AA$14,Uvse,2,0))))</f>
        <v>33.25277777777778</v>
      </c>
      <c r="U477" s="2">
        <f t="shared" si="58"/>
        <v>14.374999999999998</v>
      </c>
      <c r="V477" s="2">
        <f t="shared" si="59"/>
        <v>9.7125000000000004</v>
      </c>
      <c r="W477" s="2">
        <f t="shared" si="60"/>
        <v>0</v>
      </c>
      <c r="X477" s="2">
        <f t="shared" si="61"/>
        <v>10.424999999999999</v>
      </c>
      <c r="Y477" s="2">
        <f t="shared" si="62"/>
        <v>10.8</v>
      </c>
    </row>
    <row r="478" spans="2:25">
      <c r="B478" t="s">
        <v>625</v>
      </c>
      <c r="E478">
        <v>2</v>
      </c>
      <c r="F478">
        <v>6</v>
      </c>
      <c r="G478">
        <v>2</v>
      </c>
      <c r="H478">
        <v>0</v>
      </c>
      <c r="I478">
        <v>1</v>
      </c>
      <c r="J478">
        <v>0</v>
      </c>
      <c r="L478" s="52">
        <f t="shared" si="63"/>
        <v>117.32499999999999</v>
      </c>
      <c r="M478" s="52"/>
      <c r="N478">
        <f>IF(E478=2,E478*propocet!$K$17,propocet!$K$15+propocet!$K$17)</f>
        <v>6.5000000000000009</v>
      </c>
      <c r="O478" s="2">
        <f t="shared" si="56"/>
        <v>0</v>
      </c>
      <c r="P478" s="2">
        <f t="shared" si="57"/>
        <v>0</v>
      </c>
      <c r="Q478" s="2">
        <f>E478*VLOOKUP(popis!$B$23,Uvse,2,0)</f>
        <v>22.349999999999998</v>
      </c>
      <c r="R478" s="2">
        <f>E478*VLOOKUP(popis!$B$28,Uvse,2,0)</f>
        <v>10.875</v>
      </c>
      <c r="S478" s="2">
        <f>IF(F478=12,CO_ukony!$K$7,IF(F478=6,CO_ukony!$K$6,IF(F478=3,propocet!$K$20,F478*VLOOKUP($AA$13,Uvse,2,0))))</f>
        <v>14.725</v>
      </c>
      <c r="T478" s="2">
        <f>IF(F478=12,CO_ukony!$K$5,IF(F478=6,CO_ukony!$K$4,IF(F478=3,propocet!$K$22,F478*VLOOKUP($AA$14,Uvse,2,0))))</f>
        <v>24.0625</v>
      </c>
      <c r="U478" s="2">
        <f t="shared" si="58"/>
        <v>14.374999999999998</v>
      </c>
      <c r="V478" s="2">
        <f t="shared" si="59"/>
        <v>9.7125000000000004</v>
      </c>
      <c r="W478" s="2">
        <f t="shared" si="60"/>
        <v>0</v>
      </c>
      <c r="X478" s="2">
        <f t="shared" si="61"/>
        <v>10.424999999999999</v>
      </c>
      <c r="Y478" s="2">
        <f t="shared" si="62"/>
        <v>10.8</v>
      </c>
    </row>
    <row r="479" spans="2:25">
      <c r="B479" t="s">
        <v>626</v>
      </c>
      <c r="E479">
        <v>1</v>
      </c>
      <c r="F479">
        <v>6</v>
      </c>
      <c r="G479">
        <v>2</v>
      </c>
      <c r="H479">
        <v>0</v>
      </c>
      <c r="I479">
        <v>1</v>
      </c>
      <c r="J479">
        <v>0</v>
      </c>
      <c r="L479" s="52">
        <f t="shared" si="63"/>
        <v>100.71249999999999</v>
      </c>
      <c r="M479" s="52"/>
      <c r="N479">
        <f>IF(E479=2,E479*propocet!$K$17,propocet!$K$15+propocet!$K$17)</f>
        <v>13.575000000000001</v>
      </c>
      <c r="O479" s="2">
        <f t="shared" si="56"/>
        <v>0</v>
      </c>
      <c r="P479" s="2">
        <f t="shared" si="57"/>
        <v>0</v>
      </c>
      <c r="Q479" s="2">
        <f>E479*VLOOKUP(popis!$B$23,Uvse,2,0)</f>
        <v>11.174999999999999</v>
      </c>
      <c r="R479" s="2">
        <f>E479*VLOOKUP(popis!$B$28,Uvse,2,0)</f>
        <v>5.4375</v>
      </c>
      <c r="S479" s="2">
        <f>IF(F479=12,CO_ukony!$K$7,IF(F479=6,CO_ukony!$K$6,IF(F479=3,propocet!$K$20,F479*VLOOKUP($AA$13,Uvse,2,0))))</f>
        <v>14.725</v>
      </c>
      <c r="T479" s="2">
        <f>IF(F479=12,CO_ukony!$K$5,IF(F479=6,CO_ukony!$K$4,IF(F479=3,propocet!$K$22,F479*VLOOKUP($AA$14,Uvse,2,0))))</f>
        <v>24.0625</v>
      </c>
      <c r="U479" s="2">
        <f t="shared" si="58"/>
        <v>14.374999999999998</v>
      </c>
      <c r="V479" s="2">
        <f t="shared" si="59"/>
        <v>9.7125000000000004</v>
      </c>
      <c r="W479" s="2">
        <f t="shared" si="60"/>
        <v>0</v>
      </c>
      <c r="X479" s="2">
        <f t="shared" si="61"/>
        <v>10.424999999999999</v>
      </c>
      <c r="Y479" s="2">
        <f t="shared" si="62"/>
        <v>10.8</v>
      </c>
    </row>
    <row r="480" spans="2:25">
      <c r="B480" t="s">
        <v>627</v>
      </c>
      <c r="E480">
        <v>2</v>
      </c>
      <c r="F480">
        <v>6</v>
      </c>
      <c r="G480">
        <v>2</v>
      </c>
      <c r="H480">
        <v>0</v>
      </c>
      <c r="I480">
        <v>1</v>
      </c>
      <c r="J480">
        <v>0</v>
      </c>
      <c r="L480" s="52">
        <f t="shared" si="63"/>
        <v>117.32499999999999</v>
      </c>
      <c r="M480" s="52"/>
      <c r="N480">
        <f>IF(E480=2,E480*propocet!$K$17,propocet!$K$15+propocet!$K$17)</f>
        <v>6.5000000000000009</v>
      </c>
      <c r="O480" s="2">
        <f t="shared" si="56"/>
        <v>0</v>
      </c>
      <c r="P480" s="2">
        <f t="shared" si="57"/>
        <v>0</v>
      </c>
      <c r="Q480" s="2">
        <f>E480*VLOOKUP(popis!$B$23,Uvse,2,0)</f>
        <v>22.349999999999998</v>
      </c>
      <c r="R480" s="2">
        <f>E480*VLOOKUP(popis!$B$28,Uvse,2,0)</f>
        <v>10.875</v>
      </c>
      <c r="S480" s="2">
        <f>IF(F480=12,CO_ukony!$K$7,IF(F480=6,CO_ukony!$K$6,IF(F480=3,propocet!$K$20,F480*VLOOKUP($AA$13,Uvse,2,0))))</f>
        <v>14.725</v>
      </c>
      <c r="T480" s="2">
        <f>IF(F480=12,CO_ukony!$K$5,IF(F480=6,CO_ukony!$K$4,IF(F480=3,propocet!$K$22,F480*VLOOKUP($AA$14,Uvse,2,0))))</f>
        <v>24.0625</v>
      </c>
      <c r="U480" s="2">
        <f t="shared" si="58"/>
        <v>14.374999999999998</v>
      </c>
      <c r="V480" s="2">
        <f t="shared" si="59"/>
        <v>9.7125000000000004</v>
      </c>
      <c r="W480" s="2">
        <f t="shared" si="60"/>
        <v>0</v>
      </c>
      <c r="X480" s="2">
        <f t="shared" si="61"/>
        <v>10.424999999999999</v>
      </c>
      <c r="Y480" s="2">
        <f t="shared" si="62"/>
        <v>10.8</v>
      </c>
    </row>
    <row r="481" spans="2:25">
      <c r="B481" t="s">
        <v>628</v>
      </c>
      <c r="E481">
        <v>2</v>
      </c>
      <c r="F481">
        <v>6</v>
      </c>
      <c r="G481">
        <v>2</v>
      </c>
      <c r="H481">
        <v>0</v>
      </c>
      <c r="I481">
        <v>1</v>
      </c>
      <c r="J481">
        <v>0</v>
      </c>
      <c r="L481" s="52">
        <f t="shared" si="63"/>
        <v>117.32499999999999</v>
      </c>
      <c r="M481" s="52"/>
      <c r="N481">
        <f>IF(E481=2,E481*propocet!$K$17,propocet!$K$15+propocet!$K$17)</f>
        <v>6.5000000000000009</v>
      </c>
      <c r="O481" s="2">
        <f t="shared" si="56"/>
        <v>0</v>
      </c>
      <c r="P481" s="2">
        <f t="shared" si="57"/>
        <v>0</v>
      </c>
      <c r="Q481" s="2">
        <f>E481*VLOOKUP(popis!$B$23,Uvse,2,0)</f>
        <v>22.349999999999998</v>
      </c>
      <c r="R481" s="2">
        <f>E481*VLOOKUP(popis!$B$28,Uvse,2,0)</f>
        <v>10.875</v>
      </c>
      <c r="S481" s="2">
        <f>IF(F481=12,CO_ukony!$K$7,IF(F481=6,CO_ukony!$K$6,IF(F481=3,propocet!$K$20,F481*VLOOKUP($AA$13,Uvse,2,0))))</f>
        <v>14.725</v>
      </c>
      <c r="T481" s="2">
        <f>IF(F481=12,CO_ukony!$K$5,IF(F481=6,CO_ukony!$K$4,IF(F481=3,propocet!$K$22,F481*VLOOKUP($AA$14,Uvse,2,0))))</f>
        <v>24.0625</v>
      </c>
      <c r="U481" s="2">
        <f t="shared" si="58"/>
        <v>14.374999999999998</v>
      </c>
      <c r="V481" s="2">
        <f t="shared" si="59"/>
        <v>9.7125000000000004</v>
      </c>
      <c r="W481" s="2">
        <f t="shared" si="60"/>
        <v>0</v>
      </c>
      <c r="X481" s="2">
        <f t="shared" si="61"/>
        <v>10.424999999999999</v>
      </c>
      <c r="Y481" s="2">
        <f t="shared" si="62"/>
        <v>10.8</v>
      </c>
    </row>
    <row r="482" spans="2:25">
      <c r="B482" t="s">
        <v>629</v>
      </c>
      <c r="E482">
        <v>1</v>
      </c>
      <c r="F482">
        <v>3</v>
      </c>
      <c r="G482">
        <v>2</v>
      </c>
      <c r="H482">
        <v>0</v>
      </c>
      <c r="I482">
        <v>1</v>
      </c>
      <c r="J482">
        <v>0</v>
      </c>
      <c r="L482" s="52">
        <f t="shared" si="63"/>
        <v>84.5</v>
      </c>
      <c r="M482" s="52"/>
      <c r="N482">
        <f>IF(E482=2,E482*propocet!$K$17,propocet!$K$15+propocet!$K$17)</f>
        <v>13.575000000000001</v>
      </c>
      <c r="O482" s="2">
        <f t="shared" si="56"/>
        <v>0</v>
      </c>
      <c r="P482" s="2">
        <f t="shared" si="57"/>
        <v>0</v>
      </c>
      <c r="Q482" s="2">
        <f>E482*VLOOKUP(popis!$B$23,Uvse,2,0)</f>
        <v>11.174999999999999</v>
      </c>
      <c r="R482" s="2">
        <f>E482*VLOOKUP(popis!$B$28,Uvse,2,0)</f>
        <v>5.4375</v>
      </c>
      <c r="S482" s="2">
        <f>IF(F482=12,CO_ukony!$K$7,IF(F482=6,CO_ukony!$K$6,IF(F482=3,propocet!$K$20,F482*VLOOKUP($AA$13,Uvse,2,0))))</f>
        <v>10.6625</v>
      </c>
      <c r="T482" s="2">
        <f>IF(F482=12,CO_ukony!$K$5,IF(F482=6,CO_ukony!$K$4,IF(F482=3,propocet!$K$22,F482*VLOOKUP($AA$14,Uvse,2,0))))</f>
        <v>11.9125</v>
      </c>
      <c r="U482" s="2">
        <f t="shared" si="58"/>
        <v>14.374999999999998</v>
      </c>
      <c r="V482" s="2">
        <f t="shared" si="59"/>
        <v>9.7125000000000004</v>
      </c>
      <c r="W482" s="2">
        <f t="shared" si="60"/>
        <v>0</v>
      </c>
      <c r="X482" s="2">
        <f t="shared" si="61"/>
        <v>10.424999999999999</v>
      </c>
      <c r="Y482" s="2">
        <f t="shared" si="62"/>
        <v>10.8</v>
      </c>
    </row>
    <row r="483" spans="2:25">
      <c r="B483" t="s">
        <v>630</v>
      </c>
      <c r="E483">
        <v>1</v>
      </c>
      <c r="F483">
        <v>5</v>
      </c>
      <c r="G483">
        <v>2</v>
      </c>
      <c r="H483">
        <v>0</v>
      </c>
      <c r="I483">
        <v>1</v>
      </c>
      <c r="J483">
        <v>0</v>
      </c>
      <c r="L483" s="52">
        <f t="shared" si="63"/>
        <v>97.461458333333326</v>
      </c>
      <c r="M483" s="52"/>
      <c r="N483">
        <f>IF(E483=2,E483*propocet!$K$17,propocet!$K$15+propocet!$K$17)</f>
        <v>13.575000000000001</v>
      </c>
      <c r="O483" s="2">
        <f t="shared" si="56"/>
        <v>0</v>
      </c>
      <c r="P483" s="2">
        <f t="shared" si="57"/>
        <v>0</v>
      </c>
      <c r="Q483" s="2">
        <f>E483*VLOOKUP(popis!$B$23,Uvse,2,0)</f>
        <v>11.174999999999999</v>
      </c>
      <c r="R483" s="2">
        <f>E483*VLOOKUP(popis!$B$28,Uvse,2,0)</f>
        <v>5.4375</v>
      </c>
      <c r="S483" s="2">
        <f>IF(F483=12,CO_ukony!$K$7,IF(F483=6,CO_ukony!$K$6,IF(F483=3,propocet!$K$20,F483*VLOOKUP($AA$13,Uvse,2,0))))</f>
        <v>14.753472222222223</v>
      </c>
      <c r="T483" s="2">
        <f>IF(F483=12,CO_ukony!$K$5,IF(F483=6,CO_ukony!$K$4,IF(F483=3,propocet!$K$22,F483*VLOOKUP($AA$14,Uvse,2,0))))</f>
        <v>20.782986111111114</v>
      </c>
      <c r="U483" s="2">
        <f t="shared" si="58"/>
        <v>14.374999999999998</v>
      </c>
      <c r="V483" s="2">
        <f t="shared" si="59"/>
        <v>9.7125000000000004</v>
      </c>
      <c r="W483" s="2">
        <f t="shared" si="60"/>
        <v>0</v>
      </c>
      <c r="X483" s="2">
        <f t="shared" si="61"/>
        <v>10.424999999999999</v>
      </c>
      <c r="Y483" s="2">
        <f t="shared" si="62"/>
        <v>10.8</v>
      </c>
    </row>
    <row r="484" spans="2:25">
      <c r="B484" t="s">
        <v>631</v>
      </c>
      <c r="E484">
        <v>2</v>
      </c>
      <c r="F484">
        <v>9</v>
      </c>
      <c r="G484">
        <v>2</v>
      </c>
      <c r="H484">
        <v>0</v>
      </c>
      <c r="I484">
        <v>1</v>
      </c>
      <c r="J484">
        <v>0</v>
      </c>
      <c r="L484" s="52">
        <f t="shared" si="63"/>
        <v>142.50312500000004</v>
      </c>
      <c r="M484" s="52"/>
      <c r="N484">
        <f>IF(E484=2,E484*propocet!$K$17,propocet!$K$15+propocet!$K$17)</f>
        <v>6.5000000000000009</v>
      </c>
      <c r="O484" s="2">
        <f t="shared" si="56"/>
        <v>0</v>
      </c>
      <c r="P484" s="2">
        <f t="shared" si="57"/>
        <v>0</v>
      </c>
      <c r="Q484" s="2">
        <f>E484*VLOOKUP(popis!$B$23,Uvse,2,0)</f>
        <v>22.349999999999998</v>
      </c>
      <c r="R484" s="2">
        <f>E484*VLOOKUP(popis!$B$28,Uvse,2,0)</f>
        <v>10.875</v>
      </c>
      <c r="S484" s="2">
        <f>IF(F484=12,CO_ukony!$K$7,IF(F484=6,CO_ukony!$K$6,IF(F484=3,propocet!$K$20,F484*VLOOKUP($AA$13,Uvse,2,0))))</f>
        <v>26.556250000000002</v>
      </c>
      <c r="T484" s="2">
        <f>IF(F484=12,CO_ukony!$K$5,IF(F484=6,CO_ukony!$K$4,IF(F484=3,propocet!$K$22,F484*VLOOKUP($AA$14,Uvse,2,0))))</f>
        <v>37.409375000000004</v>
      </c>
      <c r="U484" s="2">
        <f t="shared" si="58"/>
        <v>14.374999999999998</v>
      </c>
      <c r="V484" s="2">
        <f t="shared" si="59"/>
        <v>9.7125000000000004</v>
      </c>
      <c r="W484" s="2">
        <f t="shared" si="60"/>
        <v>0</v>
      </c>
      <c r="X484" s="2">
        <f t="shared" si="61"/>
        <v>10.424999999999999</v>
      </c>
      <c r="Y484" s="2">
        <f t="shared" si="62"/>
        <v>10.8</v>
      </c>
    </row>
    <row r="485" spans="2:25">
      <c r="B485" t="s">
        <v>632</v>
      </c>
      <c r="E485">
        <v>1</v>
      </c>
      <c r="F485">
        <v>1</v>
      </c>
      <c r="G485">
        <v>0</v>
      </c>
      <c r="H485">
        <v>0</v>
      </c>
      <c r="I485">
        <v>1</v>
      </c>
      <c r="J485">
        <v>0</v>
      </c>
      <c r="L485" s="52">
        <f t="shared" si="63"/>
        <v>44.94479166666666</v>
      </c>
      <c r="M485" s="52"/>
      <c r="N485">
        <f>IF(E485=2,E485*propocet!$K$17,propocet!$K$15+propocet!$K$17)</f>
        <v>13.575000000000001</v>
      </c>
      <c r="O485" s="2">
        <f t="shared" si="56"/>
        <v>0</v>
      </c>
      <c r="P485" s="2">
        <f t="shared" si="57"/>
        <v>0</v>
      </c>
      <c r="Q485" s="2">
        <f>E485*VLOOKUP(popis!$B$23,Uvse,2,0)</f>
        <v>11.174999999999999</v>
      </c>
      <c r="R485" s="2">
        <f>E485*VLOOKUP(popis!$B$28,Uvse,2,0)</f>
        <v>5.4375</v>
      </c>
      <c r="S485" s="2">
        <f>IF(F485=12,CO_ukony!$K$7,IF(F485=6,CO_ukony!$K$6,IF(F485=3,propocet!$K$20,F485*VLOOKUP($AA$13,Uvse,2,0))))</f>
        <v>2.9506944444444447</v>
      </c>
      <c r="T485" s="2">
        <f>IF(F485=12,CO_ukony!$K$5,IF(F485=6,CO_ukony!$K$4,IF(F485=3,propocet!$K$22,F485*VLOOKUP($AA$14,Uvse,2,0))))</f>
        <v>4.1565972222222225</v>
      </c>
      <c r="U485" s="2">
        <f t="shared" si="58"/>
        <v>0</v>
      </c>
      <c r="V485" s="2">
        <f t="shared" si="59"/>
        <v>0</v>
      </c>
      <c r="W485" s="2">
        <f t="shared" si="60"/>
        <v>0</v>
      </c>
      <c r="X485" s="2">
        <f t="shared" si="61"/>
        <v>10.424999999999999</v>
      </c>
      <c r="Y485" s="2">
        <f t="shared" si="62"/>
        <v>10.8</v>
      </c>
    </row>
    <row r="486" spans="2:25">
      <c r="B486" t="s">
        <v>633</v>
      </c>
      <c r="E486">
        <v>2</v>
      </c>
      <c r="F486">
        <v>2</v>
      </c>
      <c r="G486">
        <v>0</v>
      </c>
      <c r="H486">
        <v>0</v>
      </c>
      <c r="I486">
        <v>1</v>
      </c>
      <c r="J486">
        <v>0</v>
      </c>
      <c r="L486" s="52">
        <f t="shared" si="63"/>
        <v>68.664583333333326</v>
      </c>
      <c r="M486" s="52"/>
      <c r="N486">
        <f>IF(E486=2,E486*propocet!$K$17,propocet!$K$15+propocet!$K$17)</f>
        <v>6.5000000000000009</v>
      </c>
      <c r="O486" s="2">
        <f t="shared" si="56"/>
        <v>0</v>
      </c>
      <c r="P486" s="2">
        <f t="shared" si="57"/>
        <v>0</v>
      </c>
      <c r="Q486" s="2">
        <f>E486*VLOOKUP(popis!$B$23,Uvse,2,0)</f>
        <v>22.349999999999998</v>
      </c>
      <c r="R486" s="2">
        <f>E486*VLOOKUP(popis!$B$28,Uvse,2,0)</f>
        <v>10.875</v>
      </c>
      <c r="S486" s="2">
        <f>IF(F486=12,CO_ukony!$K$7,IF(F486=6,CO_ukony!$K$6,IF(F486=3,propocet!$K$20,F486*VLOOKUP($AA$13,Uvse,2,0))))</f>
        <v>5.9013888888888895</v>
      </c>
      <c r="T486" s="2">
        <f>IF(F486=12,CO_ukony!$K$5,IF(F486=6,CO_ukony!$K$4,IF(F486=3,propocet!$K$22,F486*VLOOKUP($AA$14,Uvse,2,0))))</f>
        <v>8.313194444444445</v>
      </c>
      <c r="U486" s="2">
        <f t="shared" si="58"/>
        <v>0</v>
      </c>
      <c r="V486" s="2">
        <f t="shared" si="59"/>
        <v>0</v>
      </c>
      <c r="W486" s="2">
        <f t="shared" si="60"/>
        <v>0</v>
      </c>
      <c r="X486" s="2">
        <f t="shared" si="61"/>
        <v>10.424999999999999</v>
      </c>
      <c r="Y486" s="2">
        <f t="shared" si="62"/>
        <v>10.8</v>
      </c>
    </row>
    <row r="487" spans="2:25">
      <c r="B487" t="s">
        <v>634</v>
      </c>
      <c r="E487">
        <v>2</v>
      </c>
      <c r="F487">
        <v>6</v>
      </c>
      <c r="G487">
        <v>0</v>
      </c>
      <c r="H487">
        <v>0</v>
      </c>
      <c r="I487">
        <v>1</v>
      </c>
      <c r="J487">
        <v>0</v>
      </c>
      <c r="L487" s="52">
        <f t="shared" si="63"/>
        <v>93.237499999999983</v>
      </c>
      <c r="M487" s="52"/>
      <c r="N487">
        <f>IF(E487=2,E487*propocet!$K$17,propocet!$K$15+propocet!$K$17)</f>
        <v>6.5000000000000009</v>
      </c>
      <c r="O487" s="2">
        <f t="shared" si="56"/>
        <v>0</v>
      </c>
      <c r="P487" s="2">
        <f t="shared" si="57"/>
        <v>0</v>
      </c>
      <c r="Q487" s="2">
        <f>E487*VLOOKUP(popis!$B$23,Uvse,2,0)</f>
        <v>22.349999999999998</v>
      </c>
      <c r="R487" s="2">
        <f>E487*VLOOKUP(popis!$B$28,Uvse,2,0)</f>
        <v>10.875</v>
      </c>
      <c r="S487" s="2">
        <f>IF(F487=12,CO_ukony!$K$7,IF(F487=6,CO_ukony!$K$6,IF(F487=3,propocet!$K$20,F487*VLOOKUP($AA$13,Uvse,2,0))))</f>
        <v>14.725</v>
      </c>
      <c r="T487" s="2">
        <f>IF(F487=12,CO_ukony!$K$5,IF(F487=6,CO_ukony!$K$4,IF(F487=3,propocet!$K$22,F487*VLOOKUP($AA$14,Uvse,2,0))))</f>
        <v>24.0625</v>
      </c>
      <c r="U487" s="2">
        <f t="shared" si="58"/>
        <v>0</v>
      </c>
      <c r="V487" s="2">
        <f t="shared" si="59"/>
        <v>0</v>
      </c>
      <c r="W487" s="2">
        <f t="shared" si="60"/>
        <v>0</v>
      </c>
      <c r="X487" s="2">
        <f t="shared" si="61"/>
        <v>10.424999999999999</v>
      </c>
      <c r="Y487" s="2">
        <f t="shared" si="62"/>
        <v>10.8</v>
      </c>
    </row>
    <row r="488" spans="2:25">
      <c r="B488" t="s">
        <v>635</v>
      </c>
      <c r="E488">
        <v>2</v>
      </c>
      <c r="F488">
        <v>6</v>
      </c>
      <c r="G488">
        <v>0</v>
      </c>
      <c r="H488">
        <v>0</v>
      </c>
      <c r="I488">
        <v>1</v>
      </c>
      <c r="J488">
        <v>0</v>
      </c>
      <c r="L488" s="52">
        <f t="shared" si="63"/>
        <v>93.237499999999983</v>
      </c>
      <c r="M488" s="52"/>
      <c r="N488">
        <f>IF(E488=2,E488*propocet!$K$17,propocet!$K$15+propocet!$K$17)</f>
        <v>6.5000000000000009</v>
      </c>
      <c r="O488" s="2">
        <f t="shared" si="56"/>
        <v>0</v>
      </c>
      <c r="P488" s="2">
        <f t="shared" si="57"/>
        <v>0</v>
      </c>
      <c r="Q488" s="2">
        <f>E488*VLOOKUP(popis!$B$23,Uvse,2,0)</f>
        <v>22.349999999999998</v>
      </c>
      <c r="R488" s="2">
        <f>E488*VLOOKUP(popis!$B$28,Uvse,2,0)</f>
        <v>10.875</v>
      </c>
      <c r="S488" s="2">
        <f>IF(F488=12,CO_ukony!$K$7,IF(F488=6,CO_ukony!$K$6,IF(F488=3,propocet!$K$20,F488*VLOOKUP($AA$13,Uvse,2,0))))</f>
        <v>14.725</v>
      </c>
      <c r="T488" s="2">
        <f>IF(F488=12,CO_ukony!$K$5,IF(F488=6,CO_ukony!$K$4,IF(F488=3,propocet!$K$22,F488*VLOOKUP($AA$14,Uvse,2,0))))</f>
        <v>24.0625</v>
      </c>
      <c r="U488" s="2">
        <f t="shared" si="58"/>
        <v>0</v>
      </c>
      <c r="V488" s="2">
        <f t="shared" si="59"/>
        <v>0</v>
      </c>
      <c r="W488" s="2">
        <f t="shared" si="60"/>
        <v>0</v>
      </c>
      <c r="X488" s="2">
        <f t="shared" si="61"/>
        <v>10.424999999999999</v>
      </c>
      <c r="Y488" s="2">
        <f t="shared" si="62"/>
        <v>10.8</v>
      </c>
    </row>
    <row r="489" spans="2:25">
      <c r="B489" t="s">
        <v>636</v>
      </c>
      <c r="E489">
        <v>2</v>
      </c>
      <c r="F489">
        <v>6</v>
      </c>
      <c r="G489">
        <v>0</v>
      </c>
      <c r="H489">
        <v>0</v>
      </c>
      <c r="I489">
        <v>1</v>
      </c>
      <c r="J489">
        <v>0</v>
      </c>
      <c r="L489" s="52">
        <f t="shared" si="63"/>
        <v>93.237499999999983</v>
      </c>
      <c r="M489" s="52"/>
      <c r="N489">
        <f>IF(E489=2,E489*propocet!$K$17,propocet!$K$15+propocet!$K$17)</f>
        <v>6.5000000000000009</v>
      </c>
      <c r="O489" s="2">
        <f t="shared" si="56"/>
        <v>0</v>
      </c>
      <c r="P489" s="2">
        <f t="shared" si="57"/>
        <v>0</v>
      </c>
      <c r="Q489" s="2">
        <f>E489*VLOOKUP(popis!$B$23,Uvse,2,0)</f>
        <v>22.349999999999998</v>
      </c>
      <c r="R489" s="2">
        <f>E489*VLOOKUP(popis!$B$28,Uvse,2,0)</f>
        <v>10.875</v>
      </c>
      <c r="S489" s="2">
        <f>IF(F489=12,CO_ukony!$K$7,IF(F489=6,CO_ukony!$K$6,IF(F489=3,propocet!$K$20,F489*VLOOKUP($AA$13,Uvse,2,0))))</f>
        <v>14.725</v>
      </c>
      <c r="T489" s="2">
        <f>IF(F489=12,CO_ukony!$K$5,IF(F489=6,CO_ukony!$K$4,IF(F489=3,propocet!$K$22,F489*VLOOKUP($AA$14,Uvse,2,0))))</f>
        <v>24.0625</v>
      </c>
      <c r="U489" s="2">
        <f t="shared" si="58"/>
        <v>0</v>
      </c>
      <c r="V489" s="2">
        <f t="shared" si="59"/>
        <v>0</v>
      </c>
      <c r="W489" s="2">
        <f t="shared" si="60"/>
        <v>0</v>
      </c>
      <c r="X489" s="2">
        <f t="shared" si="61"/>
        <v>10.424999999999999</v>
      </c>
      <c r="Y489" s="2">
        <f t="shared" si="62"/>
        <v>10.8</v>
      </c>
    </row>
    <row r="490" spans="2:25">
      <c r="B490" t="s">
        <v>637</v>
      </c>
      <c r="E490">
        <v>2</v>
      </c>
      <c r="F490">
        <v>6</v>
      </c>
      <c r="G490">
        <v>0</v>
      </c>
      <c r="H490">
        <v>0</v>
      </c>
      <c r="I490">
        <v>1</v>
      </c>
      <c r="J490">
        <v>0</v>
      </c>
      <c r="L490" s="52">
        <f t="shared" si="63"/>
        <v>93.237499999999983</v>
      </c>
      <c r="M490" s="52"/>
      <c r="N490">
        <f>IF(E490=2,E490*propocet!$K$17,propocet!$K$15+propocet!$K$17)</f>
        <v>6.5000000000000009</v>
      </c>
      <c r="O490" s="2">
        <f t="shared" si="56"/>
        <v>0</v>
      </c>
      <c r="P490" s="2">
        <f t="shared" si="57"/>
        <v>0</v>
      </c>
      <c r="Q490" s="2">
        <f>E490*VLOOKUP(popis!$B$23,Uvse,2,0)</f>
        <v>22.349999999999998</v>
      </c>
      <c r="R490" s="2">
        <f>E490*VLOOKUP(popis!$B$28,Uvse,2,0)</f>
        <v>10.875</v>
      </c>
      <c r="S490" s="2">
        <f>IF(F490=12,CO_ukony!$K$7,IF(F490=6,CO_ukony!$K$6,IF(F490=3,propocet!$K$20,F490*VLOOKUP($AA$13,Uvse,2,0))))</f>
        <v>14.725</v>
      </c>
      <c r="T490" s="2">
        <f>IF(F490=12,CO_ukony!$K$5,IF(F490=6,CO_ukony!$K$4,IF(F490=3,propocet!$K$22,F490*VLOOKUP($AA$14,Uvse,2,0))))</f>
        <v>24.0625</v>
      </c>
      <c r="U490" s="2">
        <f t="shared" si="58"/>
        <v>0</v>
      </c>
      <c r="V490" s="2">
        <f t="shared" si="59"/>
        <v>0</v>
      </c>
      <c r="W490" s="2">
        <f t="shared" si="60"/>
        <v>0</v>
      </c>
      <c r="X490" s="2">
        <f t="shared" si="61"/>
        <v>10.424999999999999</v>
      </c>
      <c r="Y490" s="2">
        <f t="shared" si="62"/>
        <v>10.8</v>
      </c>
    </row>
    <row r="491" spans="2:25">
      <c r="B491" t="s">
        <v>638</v>
      </c>
      <c r="E491">
        <v>2</v>
      </c>
      <c r="F491">
        <v>6</v>
      </c>
      <c r="G491">
        <v>0</v>
      </c>
      <c r="H491">
        <v>0</v>
      </c>
      <c r="I491">
        <v>1</v>
      </c>
      <c r="J491">
        <v>0</v>
      </c>
      <c r="L491" s="52">
        <f t="shared" si="63"/>
        <v>93.237499999999983</v>
      </c>
      <c r="M491" s="52"/>
      <c r="N491">
        <f>IF(E491=2,E491*propocet!$K$17,propocet!$K$15+propocet!$K$17)</f>
        <v>6.5000000000000009</v>
      </c>
      <c r="O491" s="2">
        <f t="shared" si="56"/>
        <v>0</v>
      </c>
      <c r="P491" s="2">
        <f t="shared" si="57"/>
        <v>0</v>
      </c>
      <c r="Q491" s="2">
        <f>E491*VLOOKUP(popis!$B$23,Uvse,2,0)</f>
        <v>22.349999999999998</v>
      </c>
      <c r="R491" s="2">
        <f>E491*VLOOKUP(popis!$B$28,Uvse,2,0)</f>
        <v>10.875</v>
      </c>
      <c r="S491" s="2">
        <f>IF(F491=12,CO_ukony!$K$7,IF(F491=6,CO_ukony!$K$6,IF(F491=3,propocet!$K$20,F491*VLOOKUP($AA$13,Uvse,2,0))))</f>
        <v>14.725</v>
      </c>
      <c r="T491" s="2">
        <f>IF(F491=12,CO_ukony!$K$5,IF(F491=6,CO_ukony!$K$4,IF(F491=3,propocet!$K$22,F491*VLOOKUP($AA$14,Uvse,2,0))))</f>
        <v>24.0625</v>
      </c>
      <c r="U491" s="2">
        <f t="shared" si="58"/>
        <v>0</v>
      </c>
      <c r="V491" s="2">
        <f t="shared" si="59"/>
        <v>0</v>
      </c>
      <c r="W491" s="2">
        <f t="shared" si="60"/>
        <v>0</v>
      </c>
      <c r="X491" s="2">
        <f t="shared" si="61"/>
        <v>10.424999999999999</v>
      </c>
      <c r="Y491" s="2">
        <f t="shared" si="62"/>
        <v>10.8</v>
      </c>
    </row>
    <row r="492" spans="2:25">
      <c r="B492" t="s">
        <v>639</v>
      </c>
      <c r="E492">
        <v>2</v>
      </c>
      <c r="F492">
        <v>6</v>
      </c>
      <c r="G492">
        <v>0</v>
      </c>
      <c r="H492">
        <v>0</v>
      </c>
      <c r="I492">
        <v>1</v>
      </c>
      <c r="J492">
        <v>0</v>
      </c>
      <c r="L492" s="52">
        <f t="shared" si="63"/>
        <v>93.237499999999983</v>
      </c>
      <c r="M492" s="52"/>
      <c r="N492">
        <f>IF(E492=2,E492*propocet!$K$17,propocet!$K$15+propocet!$K$17)</f>
        <v>6.5000000000000009</v>
      </c>
      <c r="O492" s="2">
        <f t="shared" si="56"/>
        <v>0</v>
      </c>
      <c r="P492" s="2">
        <f t="shared" si="57"/>
        <v>0</v>
      </c>
      <c r="Q492" s="2">
        <f>E492*VLOOKUP(popis!$B$23,Uvse,2,0)</f>
        <v>22.349999999999998</v>
      </c>
      <c r="R492" s="2">
        <f>E492*VLOOKUP(popis!$B$28,Uvse,2,0)</f>
        <v>10.875</v>
      </c>
      <c r="S492" s="2">
        <f>IF(F492=12,CO_ukony!$K$7,IF(F492=6,CO_ukony!$K$6,IF(F492=3,propocet!$K$20,F492*VLOOKUP($AA$13,Uvse,2,0))))</f>
        <v>14.725</v>
      </c>
      <c r="T492" s="2">
        <f>IF(F492=12,CO_ukony!$K$5,IF(F492=6,CO_ukony!$K$4,IF(F492=3,propocet!$K$22,F492*VLOOKUP($AA$14,Uvse,2,0))))</f>
        <v>24.0625</v>
      </c>
      <c r="U492" s="2">
        <f t="shared" si="58"/>
        <v>0</v>
      </c>
      <c r="V492" s="2">
        <f t="shared" si="59"/>
        <v>0</v>
      </c>
      <c r="W492" s="2">
        <f t="shared" si="60"/>
        <v>0</v>
      </c>
      <c r="X492" s="2">
        <f t="shared" si="61"/>
        <v>10.424999999999999</v>
      </c>
      <c r="Y492" s="2">
        <f t="shared" si="62"/>
        <v>10.8</v>
      </c>
    </row>
    <row r="493" spans="2:25">
      <c r="B493" t="s">
        <v>640</v>
      </c>
      <c r="E493">
        <v>2</v>
      </c>
      <c r="F493">
        <v>6</v>
      </c>
      <c r="G493">
        <v>0</v>
      </c>
      <c r="H493">
        <v>0</v>
      </c>
      <c r="I493">
        <v>1</v>
      </c>
      <c r="J493">
        <v>0</v>
      </c>
      <c r="L493" s="52">
        <f t="shared" si="63"/>
        <v>93.237499999999983</v>
      </c>
      <c r="M493" s="52"/>
      <c r="N493">
        <f>IF(E493=2,E493*propocet!$K$17,propocet!$K$15+propocet!$K$17)</f>
        <v>6.5000000000000009</v>
      </c>
      <c r="O493" s="2">
        <f t="shared" si="56"/>
        <v>0</v>
      </c>
      <c r="P493" s="2">
        <f t="shared" si="57"/>
        <v>0</v>
      </c>
      <c r="Q493" s="2">
        <f>E493*VLOOKUP(popis!$B$23,Uvse,2,0)</f>
        <v>22.349999999999998</v>
      </c>
      <c r="R493" s="2">
        <f>E493*VLOOKUP(popis!$B$28,Uvse,2,0)</f>
        <v>10.875</v>
      </c>
      <c r="S493" s="2">
        <f>IF(F493=12,CO_ukony!$K$7,IF(F493=6,CO_ukony!$K$6,IF(F493=3,propocet!$K$20,F493*VLOOKUP($AA$13,Uvse,2,0))))</f>
        <v>14.725</v>
      </c>
      <c r="T493" s="2">
        <f>IF(F493=12,CO_ukony!$K$5,IF(F493=6,CO_ukony!$K$4,IF(F493=3,propocet!$K$22,F493*VLOOKUP($AA$14,Uvse,2,0))))</f>
        <v>24.0625</v>
      </c>
      <c r="U493" s="2">
        <f t="shared" si="58"/>
        <v>0</v>
      </c>
      <c r="V493" s="2">
        <f t="shared" si="59"/>
        <v>0</v>
      </c>
      <c r="W493" s="2">
        <f t="shared" si="60"/>
        <v>0</v>
      </c>
      <c r="X493" s="2">
        <f t="shared" si="61"/>
        <v>10.424999999999999</v>
      </c>
      <c r="Y493" s="2">
        <f t="shared" si="62"/>
        <v>10.8</v>
      </c>
    </row>
    <row r="494" spans="2:25">
      <c r="B494" t="s">
        <v>641</v>
      </c>
      <c r="E494">
        <v>2</v>
      </c>
      <c r="F494">
        <v>12</v>
      </c>
      <c r="G494">
        <v>0</v>
      </c>
      <c r="H494">
        <v>0</v>
      </c>
      <c r="I494">
        <v>1</v>
      </c>
      <c r="J494">
        <v>0</v>
      </c>
      <c r="L494" s="52">
        <f t="shared" si="63"/>
        <v>142.43750000000003</v>
      </c>
      <c r="M494" s="52"/>
      <c r="N494">
        <f>IF(E494=2,E494*propocet!$K$17,propocet!$K$15+propocet!$K$17)</f>
        <v>6.5000000000000009</v>
      </c>
      <c r="O494" s="2">
        <f t="shared" si="56"/>
        <v>0</v>
      </c>
      <c r="P494" s="2">
        <f t="shared" si="57"/>
        <v>0</v>
      </c>
      <c r="Q494" s="2">
        <f>E494*VLOOKUP(popis!$B$23,Uvse,2,0)</f>
        <v>22.349999999999998</v>
      </c>
      <c r="R494" s="2">
        <f>E494*VLOOKUP(popis!$B$28,Uvse,2,0)</f>
        <v>10.875</v>
      </c>
      <c r="S494" s="2">
        <f>IF(F494=12,CO_ukony!$K$7,IF(F494=6,CO_ukony!$K$6,IF(F494=3,propocet!$K$20,F494*VLOOKUP($AA$13,Uvse,2,0))))</f>
        <v>34.125</v>
      </c>
      <c r="T494" s="2">
        <f>IF(F494=12,CO_ukony!$K$5,IF(F494=6,CO_ukony!$K$4,IF(F494=3,propocet!$K$22,F494*VLOOKUP($AA$14,Uvse,2,0))))</f>
        <v>53.862500000000004</v>
      </c>
      <c r="U494" s="2">
        <f t="shared" si="58"/>
        <v>0</v>
      </c>
      <c r="V494" s="2">
        <f t="shared" si="59"/>
        <v>0</v>
      </c>
      <c r="W494" s="2">
        <f t="shared" si="60"/>
        <v>0</v>
      </c>
      <c r="X494" s="2">
        <f t="shared" si="61"/>
        <v>10.424999999999999</v>
      </c>
      <c r="Y494" s="2">
        <f t="shared" si="62"/>
        <v>10.8</v>
      </c>
    </row>
    <row r="495" spans="2:25">
      <c r="B495" t="s">
        <v>642</v>
      </c>
      <c r="E495">
        <v>2</v>
      </c>
      <c r="F495">
        <v>6</v>
      </c>
      <c r="G495">
        <v>0</v>
      </c>
      <c r="H495">
        <v>0</v>
      </c>
      <c r="I495">
        <v>1</v>
      </c>
      <c r="J495">
        <v>0</v>
      </c>
      <c r="L495" s="52">
        <f t="shared" si="63"/>
        <v>93.237499999999983</v>
      </c>
      <c r="M495" s="52"/>
      <c r="N495">
        <f>IF(E495=2,E495*propocet!$K$17,propocet!$K$15+propocet!$K$17)</f>
        <v>6.5000000000000009</v>
      </c>
      <c r="O495" s="2">
        <f t="shared" ref="O495:O557" si="64">J495*VLOOKUP($AA$2,Uvse,2,0)</f>
        <v>0</v>
      </c>
      <c r="P495" s="2">
        <f t="shared" ref="P495:P557" si="65">J495*VLOOKUP($AA$3,Uvse,2,0)</f>
        <v>0</v>
      </c>
      <c r="Q495" s="2">
        <f>E495*VLOOKUP(popis!$B$23,Uvse,2,0)</f>
        <v>22.349999999999998</v>
      </c>
      <c r="R495" s="2">
        <f>E495*VLOOKUP(popis!$B$28,Uvse,2,0)</f>
        <v>10.875</v>
      </c>
      <c r="S495" s="2">
        <f>IF(F495=12,CO_ukony!$K$7,IF(F495=6,CO_ukony!$K$6,IF(F495=3,propocet!$K$20,F495*VLOOKUP($AA$13,Uvse,2,0))))</f>
        <v>14.725</v>
      </c>
      <c r="T495" s="2">
        <f>IF(F495=12,CO_ukony!$K$5,IF(F495=6,CO_ukony!$K$4,IF(F495=3,propocet!$K$22,F495*VLOOKUP($AA$14,Uvse,2,0))))</f>
        <v>24.0625</v>
      </c>
      <c r="U495" s="2">
        <f t="shared" ref="U495:U557" si="66">G495*VLOOKUP($AA$10,Uvse,2,0)</f>
        <v>0</v>
      </c>
      <c r="V495" s="2">
        <f t="shared" ref="V495:V557" si="67">G495*VLOOKUP($AA$11,Uvse,2,0)</f>
        <v>0</v>
      </c>
      <c r="W495" s="2">
        <f t="shared" ref="W495:W557" si="68">H495*VLOOKUP($AA$9,Uvse,2,0)</f>
        <v>0</v>
      </c>
      <c r="X495" s="2">
        <f t="shared" ref="X495:X557" si="69">I495*VLOOKUP($AA$12,Uvse,2,0)</f>
        <v>10.424999999999999</v>
      </c>
      <c r="Y495" s="2">
        <f t="shared" ref="Y495:Y557" si="70">I495*VLOOKUP($AA$8,Uvse,2,0)</f>
        <v>10.8</v>
      </c>
    </row>
    <row r="496" spans="2:25">
      <c r="B496" t="s">
        <v>643</v>
      </c>
      <c r="E496">
        <v>2</v>
      </c>
      <c r="F496">
        <v>6</v>
      </c>
      <c r="G496">
        <v>0</v>
      </c>
      <c r="H496">
        <v>0</v>
      </c>
      <c r="I496">
        <v>1</v>
      </c>
      <c r="J496">
        <v>0</v>
      </c>
      <c r="L496" s="52">
        <f t="shared" ref="L496:L558" si="71">SUM(O496:Y496)</f>
        <v>93.237499999999983</v>
      </c>
      <c r="M496" s="52"/>
      <c r="N496">
        <f>IF(E496=2,E496*propocet!$K$17,propocet!$K$15+propocet!$K$17)</f>
        <v>6.5000000000000009</v>
      </c>
      <c r="O496" s="2">
        <f t="shared" si="64"/>
        <v>0</v>
      </c>
      <c r="P496" s="2">
        <f t="shared" si="65"/>
        <v>0</v>
      </c>
      <c r="Q496" s="2">
        <f>E496*VLOOKUP(popis!$B$23,Uvse,2,0)</f>
        <v>22.349999999999998</v>
      </c>
      <c r="R496" s="2">
        <f>E496*VLOOKUP(popis!$B$28,Uvse,2,0)</f>
        <v>10.875</v>
      </c>
      <c r="S496" s="2">
        <f>IF(F496=12,CO_ukony!$K$7,IF(F496=6,CO_ukony!$K$6,IF(F496=3,propocet!$K$20,F496*VLOOKUP($AA$13,Uvse,2,0))))</f>
        <v>14.725</v>
      </c>
      <c r="T496" s="2">
        <f>IF(F496=12,CO_ukony!$K$5,IF(F496=6,CO_ukony!$K$4,IF(F496=3,propocet!$K$22,F496*VLOOKUP($AA$14,Uvse,2,0))))</f>
        <v>24.0625</v>
      </c>
      <c r="U496" s="2">
        <f t="shared" si="66"/>
        <v>0</v>
      </c>
      <c r="V496" s="2">
        <f t="shared" si="67"/>
        <v>0</v>
      </c>
      <c r="W496" s="2">
        <f t="shared" si="68"/>
        <v>0</v>
      </c>
      <c r="X496" s="2">
        <f t="shared" si="69"/>
        <v>10.424999999999999</v>
      </c>
      <c r="Y496" s="2">
        <f t="shared" si="70"/>
        <v>10.8</v>
      </c>
    </row>
    <row r="497" spans="2:25">
      <c r="B497" t="s">
        <v>644</v>
      </c>
      <c r="E497">
        <v>2</v>
      </c>
      <c r="F497">
        <v>12</v>
      </c>
      <c r="G497">
        <v>0</v>
      </c>
      <c r="H497">
        <v>0</v>
      </c>
      <c r="I497">
        <v>1</v>
      </c>
      <c r="J497">
        <v>0</v>
      </c>
      <c r="L497" s="52">
        <f t="shared" si="71"/>
        <v>142.43750000000003</v>
      </c>
      <c r="M497" s="52"/>
      <c r="N497">
        <f>IF(E497=2,E497*propocet!$K$17,propocet!$K$15+propocet!$K$17)</f>
        <v>6.5000000000000009</v>
      </c>
      <c r="O497" s="2">
        <f t="shared" si="64"/>
        <v>0</v>
      </c>
      <c r="P497" s="2">
        <f t="shared" si="65"/>
        <v>0</v>
      </c>
      <c r="Q497" s="2">
        <f>E497*VLOOKUP(popis!$B$23,Uvse,2,0)</f>
        <v>22.349999999999998</v>
      </c>
      <c r="R497" s="2">
        <f>E497*VLOOKUP(popis!$B$28,Uvse,2,0)</f>
        <v>10.875</v>
      </c>
      <c r="S497" s="2">
        <f>IF(F497=12,CO_ukony!$K$7,IF(F497=6,CO_ukony!$K$6,IF(F497=3,propocet!$K$20,F497*VLOOKUP($AA$13,Uvse,2,0))))</f>
        <v>34.125</v>
      </c>
      <c r="T497" s="2">
        <f>IF(F497=12,CO_ukony!$K$5,IF(F497=6,CO_ukony!$K$4,IF(F497=3,propocet!$K$22,F497*VLOOKUP($AA$14,Uvse,2,0))))</f>
        <v>53.862500000000004</v>
      </c>
      <c r="U497" s="2">
        <f t="shared" si="66"/>
        <v>0</v>
      </c>
      <c r="V497" s="2">
        <f t="shared" si="67"/>
        <v>0</v>
      </c>
      <c r="W497" s="2">
        <f t="shared" si="68"/>
        <v>0</v>
      </c>
      <c r="X497" s="2">
        <f t="shared" si="69"/>
        <v>10.424999999999999</v>
      </c>
      <c r="Y497" s="2">
        <f t="shared" si="70"/>
        <v>10.8</v>
      </c>
    </row>
    <row r="498" spans="2:25">
      <c r="B498" t="s">
        <v>645</v>
      </c>
      <c r="E498">
        <v>2</v>
      </c>
      <c r="F498">
        <v>6</v>
      </c>
      <c r="G498">
        <v>0</v>
      </c>
      <c r="H498">
        <v>0</v>
      </c>
      <c r="I498">
        <v>1</v>
      </c>
      <c r="J498">
        <v>0</v>
      </c>
      <c r="L498" s="52">
        <f t="shared" si="71"/>
        <v>93.237499999999983</v>
      </c>
      <c r="M498" s="52"/>
      <c r="N498">
        <f>IF(E498=2,E498*propocet!$K$17,propocet!$K$15+propocet!$K$17)</f>
        <v>6.5000000000000009</v>
      </c>
      <c r="O498" s="2">
        <f t="shared" si="64"/>
        <v>0</v>
      </c>
      <c r="P498" s="2">
        <f t="shared" si="65"/>
        <v>0</v>
      </c>
      <c r="Q498" s="2">
        <f>E498*VLOOKUP(popis!$B$23,Uvse,2,0)</f>
        <v>22.349999999999998</v>
      </c>
      <c r="R498" s="2">
        <f>E498*VLOOKUP(popis!$B$28,Uvse,2,0)</f>
        <v>10.875</v>
      </c>
      <c r="S498" s="2">
        <f>IF(F498=12,CO_ukony!$K$7,IF(F498=6,CO_ukony!$K$6,IF(F498=3,propocet!$K$20,F498*VLOOKUP($AA$13,Uvse,2,0))))</f>
        <v>14.725</v>
      </c>
      <c r="T498" s="2">
        <f>IF(F498=12,CO_ukony!$K$5,IF(F498=6,CO_ukony!$K$4,IF(F498=3,propocet!$K$22,F498*VLOOKUP($AA$14,Uvse,2,0))))</f>
        <v>24.0625</v>
      </c>
      <c r="U498" s="2">
        <f t="shared" si="66"/>
        <v>0</v>
      </c>
      <c r="V498" s="2">
        <f t="shared" si="67"/>
        <v>0</v>
      </c>
      <c r="W498" s="2">
        <f t="shared" si="68"/>
        <v>0</v>
      </c>
      <c r="X498" s="2">
        <f t="shared" si="69"/>
        <v>10.424999999999999</v>
      </c>
      <c r="Y498" s="2">
        <f t="shared" si="70"/>
        <v>10.8</v>
      </c>
    </row>
    <row r="499" spans="2:25">
      <c r="B499" t="s">
        <v>646</v>
      </c>
      <c r="E499">
        <v>2</v>
      </c>
      <c r="F499">
        <v>2</v>
      </c>
      <c r="G499">
        <v>0</v>
      </c>
      <c r="H499">
        <v>0</v>
      </c>
      <c r="I499">
        <v>1</v>
      </c>
      <c r="J499">
        <v>0</v>
      </c>
      <c r="L499" s="52">
        <f t="shared" si="71"/>
        <v>68.664583333333326</v>
      </c>
      <c r="M499" s="52"/>
      <c r="N499">
        <f>IF(E499=2,E499*propocet!$K$17,propocet!$K$15+propocet!$K$17)</f>
        <v>6.5000000000000009</v>
      </c>
      <c r="O499" s="2">
        <f t="shared" si="64"/>
        <v>0</v>
      </c>
      <c r="P499" s="2">
        <f t="shared" si="65"/>
        <v>0</v>
      </c>
      <c r="Q499" s="2">
        <f>E499*VLOOKUP(popis!$B$23,Uvse,2,0)</f>
        <v>22.349999999999998</v>
      </c>
      <c r="R499" s="2">
        <f>E499*VLOOKUP(popis!$B$28,Uvse,2,0)</f>
        <v>10.875</v>
      </c>
      <c r="S499" s="2">
        <f>IF(F499=12,CO_ukony!$K$7,IF(F499=6,CO_ukony!$K$6,IF(F499=3,propocet!$K$20,F499*VLOOKUP($AA$13,Uvse,2,0))))</f>
        <v>5.9013888888888895</v>
      </c>
      <c r="T499" s="2">
        <f>IF(F499=12,CO_ukony!$K$5,IF(F499=6,CO_ukony!$K$4,IF(F499=3,propocet!$K$22,F499*VLOOKUP($AA$14,Uvse,2,0))))</f>
        <v>8.313194444444445</v>
      </c>
      <c r="U499" s="2">
        <f t="shared" si="66"/>
        <v>0</v>
      </c>
      <c r="V499" s="2">
        <f t="shared" si="67"/>
        <v>0</v>
      </c>
      <c r="W499" s="2">
        <f t="shared" si="68"/>
        <v>0</v>
      </c>
      <c r="X499" s="2">
        <f t="shared" si="69"/>
        <v>10.424999999999999</v>
      </c>
      <c r="Y499" s="2">
        <f t="shared" si="70"/>
        <v>10.8</v>
      </c>
    </row>
    <row r="500" spans="2:25">
      <c r="B500" t="s">
        <v>647</v>
      </c>
      <c r="E500">
        <v>1</v>
      </c>
      <c r="F500">
        <v>4</v>
      </c>
      <c r="G500">
        <v>0</v>
      </c>
      <c r="H500">
        <v>0</v>
      </c>
      <c r="I500">
        <v>1</v>
      </c>
      <c r="J500">
        <v>0</v>
      </c>
      <c r="L500" s="52">
        <f t="shared" si="71"/>
        <v>66.266666666666666</v>
      </c>
      <c r="M500" s="52"/>
      <c r="N500">
        <f>IF(E500=2,E500*propocet!$K$17,propocet!$K$15+propocet!$K$17)</f>
        <v>13.575000000000001</v>
      </c>
      <c r="O500" s="2">
        <f t="shared" si="64"/>
        <v>0</v>
      </c>
      <c r="P500" s="2">
        <f t="shared" si="65"/>
        <v>0</v>
      </c>
      <c r="Q500" s="2">
        <f>E500*VLOOKUP(popis!$B$23,Uvse,2,0)</f>
        <v>11.174999999999999</v>
      </c>
      <c r="R500" s="2">
        <f>E500*VLOOKUP(popis!$B$28,Uvse,2,0)</f>
        <v>5.4375</v>
      </c>
      <c r="S500" s="2">
        <f>IF(F500=12,CO_ukony!$K$7,IF(F500=6,CO_ukony!$K$6,IF(F500=3,propocet!$K$20,F500*VLOOKUP($AA$13,Uvse,2,0))))</f>
        <v>11.802777777777779</v>
      </c>
      <c r="T500" s="2">
        <f>IF(F500=12,CO_ukony!$K$5,IF(F500=6,CO_ukony!$K$4,IF(F500=3,propocet!$K$22,F500*VLOOKUP($AA$14,Uvse,2,0))))</f>
        <v>16.62638888888889</v>
      </c>
      <c r="U500" s="2">
        <f t="shared" si="66"/>
        <v>0</v>
      </c>
      <c r="V500" s="2">
        <f t="shared" si="67"/>
        <v>0</v>
      </c>
      <c r="W500" s="2">
        <f t="shared" si="68"/>
        <v>0</v>
      </c>
      <c r="X500" s="2">
        <f t="shared" si="69"/>
        <v>10.424999999999999</v>
      </c>
      <c r="Y500" s="2">
        <f t="shared" si="70"/>
        <v>10.8</v>
      </c>
    </row>
    <row r="501" spans="2:25">
      <c r="B501" t="s">
        <v>648</v>
      </c>
      <c r="E501">
        <v>2</v>
      </c>
      <c r="F501">
        <v>12</v>
      </c>
      <c r="G501">
        <v>0</v>
      </c>
      <c r="H501">
        <v>0</v>
      </c>
      <c r="I501">
        <v>1</v>
      </c>
      <c r="J501">
        <v>0</v>
      </c>
      <c r="L501" s="52">
        <f t="shared" si="71"/>
        <v>142.43750000000003</v>
      </c>
      <c r="M501" s="52"/>
      <c r="N501">
        <f>IF(E501=2,E501*propocet!$K$17,propocet!$K$15+propocet!$K$17)</f>
        <v>6.5000000000000009</v>
      </c>
      <c r="O501" s="2">
        <f t="shared" si="64"/>
        <v>0</v>
      </c>
      <c r="P501" s="2">
        <f t="shared" si="65"/>
        <v>0</v>
      </c>
      <c r="Q501" s="2">
        <f>E501*VLOOKUP(popis!$B$23,Uvse,2,0)</f>
        <v>22.349999999999998</v>
      </c>
      <c r="R501" s="2">
        <f>E501*VLOOKUP(popis!$B$28,Uvse,2,0)</f>
        <v>10.875</v>
      </c>
      <c r="S501" s="2">
        <f>IF(F501=12,CO_ukony!$K$7,IF(F501=6,CO_ukony!$K$6,IF(F501=3,propocet!$K$20,F501*VLOOKUP($AA$13,Uvse,2,0))))</f>
        <v>34.125</v>
      </c>
      <c r="T501" s="2">
        <f>IF(F501=12,CO_ukony!$K$5,IF(F501=6,CO_ukony!$K$4,IF(F501=3,propocet!$K$22,F501*VLOOKUP($AA$14,Uvse,2,0))))</f>
        <v>53.862500000000004</v>
      </c>
      <c r="U501" s="2">
        <f t="shared" si="66"/>
        <v>0</v>
      </c>
      <c r="V501" s="2">
        <f t="shared" si="67"/>
        <v>0</v>
      </c>
      <c r="W501" s="2">
        <f t="shared" si="68"/>
        <v>0</v>
      </c>
      <c r="X501" s="2">
        <f t="shared" si="69"/>
        <v>10.424999999999999</v>
      </c>
      <c r="Y501" s="2">
        <f t="shared" si="70"/>
        <v>10.8</v>
      </c>
    </row>
    <row r="502" spans="2:25">
      <c r="B502" t="s">
        <v>649</v>
      </c>
      <c r="E502">
        <v>2</v>
      </c>
      <c r="F502">
        <v>6</v>
      </c>
      <c r="G502">
        <v>0</v>
      </c>
      <c r="H502">
        <v>0</v>
      </c>
      <c r="I502">
        <v>1</v>
      </c>
      <c r="J502">
        <v>0</v>
      </c>
      <c r="L502" s="52">
        <f t="shared" si="71"/>
        <v>93.237499999999983</v>
      </c>
      <c r="M502" s="52"/>
      <c r="N502">
        <f>IF(E502=2,E502*propocet!$K$17,propocet!$K$15+propocet!$K$17)</f>
        <v>6.5000000000000009</v>
      </c>
      <c r="O502" s="2">
        <f t="shared" si="64"/>
        <v>0</v>
      </c>
      <c r="P502" s="2">
        <f t="shared" si="65"/>
        <v>0</v>
      </c>
      <c r="Q502" s="2">
        <f>E502*VLOOKUP(popis!$B$23,Uvse,2,0)</f>
        <v>22.349999999999998</v>
      </c>
      <c r="R502" s="2">
        <f>E502*VLOOKUP(popis!$B$28,Uvse,2,0)</f>
        <v>10.875</v>
      </c>
      <c r="S502" s="2">
        <f>IF(F502=12,CO_ukony!$K$7,IF(F502=6,CO_ukony!$K$6,IF(F502=3,propocet!$K$20,F502*VLOOKUP($AA$13,Uvse,2,0))))</f>
        <v>14.725</v>
      </c>
      <c r="T502" s="2">
        <f>IF(F502=12,CO_ukony!$K$5,IF(F502=6,CO_ukony!$K$4,IF(F502=3,propocet!$K$22,F502*VLOOKUP($AA$14,Uvse,2,0))))</f>
        <v>24.0625</v>
      </c>
      <c r="U502" s="2">
        <f t="shared" si="66"/>
        <v>0</v>
      </c>
      <c r="V502" s="2">
        <f t="shared" si="67"/>
        <v>0</v>
      </c>
      <c r="W502" s="2">
        <f t="shared" si="68"/>
        <v>0</v>
      </c>
      <c r="X502" s="2">
        <f t="shared" si="69"/>
        <v>10.424999999999999</v>
      </c>
      <c r="Y502" s="2">
        <f t="shared" si="70"/>
        <v>10.8</v>
      </c>
    </row>
    <row r="503" spans="2:25">
      <c r="B503" t="s">
        <v>650</v>
      </c>
      <c r="E503">
        <v>2</v>
      </c>
      <c r="F503">
        <v>4</v>
      </c>
      <c r="G503">
        <v>2</v>
      </c>
      <c r="H503">
        <v>0</v>
      </c>
      <c r="I503">
        <v>2</v>
      </c>
      <c r="J503">
        <v>0</v>
      </c>
      <c r="L503" s="52">
        <f t="shared" si="71"/>
        <v>128.19166666666666</v>
      </c>
      <c r="M503" s="52"/>
      <c r="N503">
        <f>IF(E503=2,E503*propocet!$K$17,propocet!$K$15+propocet!$K$17)</f>
        <v>6.5000000000000009</v>
      </c>
      <c r="O503" s="2">
        <f t="shared" si="64"/>
        <v>0</v>
      </c>
      <c r="P503" s="2">
        <f t="shared" si="65"/>
        <v>0</v>
      </c>
      <c r="Q503" s="2">
        <f>E503*VLOOKUP(popis!$B$23,Uvse,2,0)</f>
        <v>22.349999999999998</v>
      </c>
      <c r="R503" s="2">
        <f>E503*VLOOKUP(popis!$B$28,Uvse,2,0)</f>
        <v>10.875</v>
      </c>
      <c r="S503" s="2">
        <f>IF(F503=12,CO_ukony!$K$7,IF(F503=6,CO_ukony!$K$6,IF(F503=3,propocet!$K$20,F503*VLOOKUP($AA$13,Uvse,2,0))))</f>
        <v>11.802777777777779</v>
      </c>
      <c r="T503" s="2">
        <f>IF(F503=12,CO_ukony!$K$5,IF(F503=6,CO_ukony!$K$4,IF(F503=3,propocet!$K$22,F503*VLOOKUP($AA$14,Uvse,2,0))))</f>
        <v>16.62638888888889</v>
      </c>
      <c r="U503" s="2">
        <f t="shared" si="66"/>
        <v>14.374999999999998</v>
      </c>
      <c r="V503" s="2">
        <f t="shared" si="67"/>
        <v>9.7125000000000004</v>
      </c>
      <c r="W503" s="2">
        <f t="shared" si="68"/>
        <v>0</v>
      </c>
      <c r="X503" s="2">
        <f t="shared" si="69"/>
        <v>20.849999999999998</v>
      </c>
      <c r="Y503" s="2">
        <f t="shared" si="70"/>
        <v>21.6</v>
      </c>
    </row>
    <row r="504" spans="2:25">
      <c r="B504" t="s">
        <v>651</v>
      </c>
      <c r="E504">
        <v>2</v>
      </c>
      <c r="F504">
        <v>12</v>
      </c>
      <c r="G504">
        <v>2</v>
      </c>
      <c r="H504">
        <v>0</v>
      </c>
      <c r="I504">
        <v>2</v>
      </c>
      <c r="J504">
        <v>0</v>
      </c>
      <c r="L504" s="52">
        <f t="shared" si="71"/>
        <v>187.75</v>
      </c>
      <c r="M504" s="52"/>
      <c r="N504">
        <f>IF(E504=2,E504*propocet!$K$17,propocet!$K$15+propocet!$K$17)</f>
        <v>6.5000000000000009</v>
      </c>
      <c r="O504" s="2">
        <f t="shared" si="64"/>
        <v>0</v>
      </c>
      <c r="P504" s="2">
        <f t="shared" si="65"/>
        <v>0</v>
      </c>
      <c r="Q504" s="2">
        <f>E504*VLOOKUP(popis!$B$23,Uvse,2,0)</f>
        <v>22.349999999999998</v>
      </c>
      <c r="R504" s="2">
        <f>E504*VLOOKUP(popis!$B$28,Uvse,2,0)</f>
        <v>10.875</v>
      </c>
      <c r="S504" s="2">
        <f>IF(F504=12,CO_ukony!$K$7,IF(F504=6,CO_ukony!$K$6,IF(F504=3,propocet!$K$20,F504*VLOOKUP($AA$13,Uvse,2,0))))</f>
        <v>34.125</v>
      </c>
      <c r="T504" s="2">
        <f>IF(F504=12,CO_ukony!$K$5,IF(F504=6,CO_ukony!$K$4,IF(F504=3,propocet!$K$22,F504*VLOOKUP($AA$14,Uvse,2,0))))</f>
        <v>53.862500000000004</v>
      </c>
      <c r="U504" s="2">
        <f t="shared" si="66"/>
        <v>14.374999999999998</v>
      </c>
      <c r="V504" s="2">
        <f t="shared" si="67"/>
        <v>9.7125000000000004</v>
      </c>
      <c r="W504" s="2">
        <f t="shared" si="68"/>
        <v>0</v>
      </c>
      <c r="X504" s="2">
        <f t="shared" si="69"/>
        <v>20.849999999999998</v>
      </c>
      <c r="Y504" s="2">
        <f t="shared" si="70"/>
        <v>21.6</v>
      </c>
    </row>
    <row r="505" spans="2:25">
      <c r="B505" t="s">
        <v>652</v>
      </c>
      <c r="E505">
        <v>2</v>
      </c>
      <c r="F505">
        <v>10</v>
      </c>
      <c r="G505">
        <v>2</v>
      </c>
      <c r="H505">
        <v>0</v>
      </c>
      <c r="I505">
        <v>2</v>
      </c>
      <c r="J505">
        <v>0</v>
      </c>
      <c r="L505" s="52">
        <f t="shared" si="71"/>
        <v>170.83541666666665</v>
      </c>
      <c r="M505" s="52"/>
      <c r="N505">
        <f>IF(E505=2,E505*propocet!$K$17,propocet!$K$15+propocet!$K$17)</f>
        <v>6.5000000000000009</v>
      </c>
      <c r="O505" s="2">
        <f t="shared" si="64"/>
        <v>0</v>
      </c>
      <c r="P505" s="2">
        <f t="shared" si="65"/>
        <v>0</v>
      </c>
      <c r="Q505" s="2">
        <f>E505*VLOOKUP(popis!$B$23,Uvse,2,0)</f>
        <v>22.349999999999998</v>
      </c>
      <c r="R505" s="2">
        <f>E505*VLOOKUP(popis!$B$28,Uvse,2,0)</f>
        <v>10.875</v>
      </c>
      <c r="S505" s="2">
        <f>IF(F505=12,CO_ukony!$K$7,IF(F505=6,CO_ukony!$K$6,IF(F505=3,propocet!$K$20,F505*VLOOKUP($AA$13,Uvse,2,0))))</f>
        <v>29.506944444444446</v>
      </c>
      <c r="T505" s="2">
        <f>IF(F505=12,CO_ukony!$K$5,IF(F505=6,CO_ukony!$K$4,IF(F505=3,propocet!$K$22,F505*VLOOKUP($AA$14,Uvse,2,0))))</f>
        <v>41.565972222222229</v>
      </c>
      <c r="U505" s="2">
        <f t="shared" si="66"/>
        <v>14.374999999999998</v>
      </c>
      <c r="V505" s="2">
        <f t="shared" si="67"/>
        <v>9.7125000000000004</v>
      </c>
      <c r="W505" s="2">
        <f t="shared" si="68"/>
        <v>0</v>
      </c>
      <c r="X505" s="2">
        <f t="shared" si="69"/>
        <v>20.849999999999998</v>
      </c>
      <c r="Y505" s="2">
        <f t="shared" si="70"/>
        <v>21.6</v>
      </c>
    </row>
    <row r="506" spans="2:25">
      <c r="B506" t="s">
        <v>653</v>
      </c>
      <c r="E506">
        <v>2</v>
      </c>
      <c r="F506">
        <v>12</v>
      </c>
      <c r="G506">
        <v>2</v>
      </c>
      <c r="H506">
        <v>0</v>
      </c>
      <c r="I506">
        <v>2</v>
      </c>
      <c r="J506">
        <v>0</v>
      </c>
      <c r="L506" s="52">
        <f t="shared" si="71"/>
        <v>187.75</v>
      </c>
      <c r="M506" s="52"/>
      <c r="N506">
        <f>IF(E506=2,E506*propocet!$K$17,propocet!$K$15+propocet!$K$17)</f>
        <v>6.5000000000000009</v>
      </c>
      <c r="O506" s="2">
        <f t="shared" si="64"/>
        <v>0</v>
      </c>
      <c r="P506" s="2">
        <f t="shared" si="65"/>
        <v>0</v>
      </c>
      <c r="Q506" s="2">
        <f>E506*VLOOKUP(popis!$B$23,Uvse,2,0)</f>
        <v>22.349999999999998</v>
      </c>
      <c r="R506" s="2">
        <f>E506*VLOOKUP(popis!$B$28,Uvse,2,0)</f>
        <v>10.875</v>
      </c>
      <c r="S506" s="2">
        <f>IF(F506=12,CO_ukony!$K$7,IF(F506=6,CO_ukony!$K$6,IF(F506=3,propocet!$K$20,F506*VLOOKUP($AA$13,Uvse,2,0))))</f>
        <v>34.125</v>
      </c>
      <c r="T506" s="2">
        <f>IF(F506=12,CO_ukony!$K$5,IF(F506=6,CO_ukony!$K$4,IF(F506=3,propocet!$K$22,F506*VLOOKUP($AA$14,Uvse,2,0))))</f>
        <v>53.862500000000004</v>
      </c>
      <c r="U506" s="2">
        <f t="shared" si="66"/>
        <v>14.374999999999998</v>
      </c>
      <c r="V506" s="2">
        <f t="shared" si="67"/>
        <v>9.7125000000000004</v>
      </c>
      <c r="W506" s="2">
        <f t="shared" si="68"/>
        <v>0</v>
      </c>
      <c r="X506" s="2">
        <f t="shared" si="69"/>
        <v>20.849999999999998</v>
      </c>
      <c r="Y506" s="2">
        <f t="shared" si="70"/>
        <v>21.6</v>
      </c>
    </row>
    <row r="507" spans="2:25">
      <c r="B507" t="s">
        <v>654</v>
      </c>
      <c r="E507">
        <v>2</v>
      </c>
      <c r="F507">
        <v>4</v>
      </c>
      <c r="G507">
        <v>2</v>
      </c>
      <c r="H507">
        <v>0</v>
      </c>
      <c r="I507">
        <v>2</v>
      </c>
      <c r="J507">
        <v>0</v>
      </c>
      <c r="L507" s="52">
        <f t="shared" si="71"/>
        <v>128.19166666666666</v>
      </c>
      <c r="M507" s="52"/>
      <c r="N507">
        <f>IF(E507=2,E507*propocet!$K$17,propocet!$K$15+propocet!$K$17)</f>
        <v>6.5000000000000009</v>
      </c>
      <c r="O507" s="2">
        <f t="shared" si="64"/>
        <v>0</v>
      </c>
      <c r="P507" s="2">
        <f t="shared" si="65"/>
        <v>0</v>
      </c>
      <c r="Q507" s="2">
        <f>E507*VLOOKUP(popis!$B$23,Uvse,2,0)</f>
        <v>22.349999999999998</v>
      </c>
      <c r="R507" s="2">
        <f>E507*VLOOKUP(popis!$B$28,Uvse,2,0)</f>
        <v>10.875</v>
      </c>
      <c r="S507" s="2">
        <f>IF(F507=12,CO_ukony!$K$7,IF(F507=6,CO_ukony!$K$6,IF(F507=3,propocet!$K$20,F507*VLOOKUP($AA$13,Uvse,2,0))))</f>
        <v>11.802777777777779</v>
      </c>
      <c r="T507" s="2">
        <f>IF(F507=12,CO_ukony!$K$5,IF(F507=6,CO_ukony!$K$4,IF(F507=3,propocet!$K$22,F507*VLOOKUP($AA$14,Uvse,2,0))))</f>
        <v>16.62638888888889</v>
      </c>
      <c r="U507" s="2">
        <f t="shared" si="66"/>
        <v>14.374999999999998</v>
      </c>
      <c r="V507" s="2">
        <f t="shared" si="67"/>
        <v>9.7125000000000004</v>
      </c>
      <c r="W507" s="2">
        <f t="shared" si="68"/>
        <v>0</v>
      </c>
      <c r="X507" s="2">
        <f t="shared" si="69"/>
        <v>20.849999999999998</v>
      </c>
      <c r="Y507" s="2">
        <f t="shared" si="70"/>
        <v>21.6</v>
      </c>
    </row>
    <row r="508" spans="2:25">
      <c r="B508" t="s">
        <v>655</v>
      </c>
      <c r="E508">
        <v>2</v>
      </c>
      <c r="F508">
        <v>6</v>
      </c>
      <c r="G508">
        <v>2</v>
      </c>
      <c r="H508">
        <v>0</v>
      </c>
      <c r="I508">
        <v>2</v>
      </c>
      <c r="J508">
        <v>0</v>
      </c>
      <c r="L508" s="52">
        <f t="shared" si="71"/>
        <v>138.54999999999998</v>
      </c>
      <c r="M508" s="52"/>
      <c r="N508">
        <f>IF(E508=2,E508*propocet!$K$17,propocet!$K$15+propocet!$K$17)</f>
        <v>6.5000000000000009</v>
      </c>
      <c r="O508" s="2">
        <f t="shared" si="64"/>
        <v>0</v>
      </c>
      <c r="P508" s="2">
        <f t="shared" si="65"/>
        <v>0</v>
      </c>
      <c r="Q508" s="2">
        <f>E508*VLOOKUP(popis!$B$23,Uvse,2,0)</f>
        <v>22.349999999999998</v>
      </c>
      <c r="R508" s="2">
        <f>E508*VLOOKUP(popis!$B$28,Uvse,2,0)</f>
        <v>10.875</v>
      </c>
      <c r="S508" s="2">
        <f>IF(F508=12,CO_ukony!$K$7,IF(F508=6,CO_ukony!$K$6,IF(F508=3,propocet!$K$20,F508*VLOOKUP($AA$13,Uvse,2,0))))</f>
        <v>14.725</v>
      </c>
      <c r="T508" s="2">
        <f>IF(F508=12,CO_ukony!$K$5,IF(F508=6,CO_ukony!$K$4,IF(F508=3,propocet!$K$22,F508*VLOOKUP($AA$14,Uvse,2,0))))</f>
        <v>24.0625</v>
      </c>
      <c r="U508" s="2">
        <f t="shared" si="66"/>
        <v>14.374999999999998</v>
      </c>
      <c r="V508" s="2">
        <f t="shared" si="67"/>
        <v>9.7125000000000004</v>
      </c>
      <c r="W508" s="2">
        <f t="shared" si="68"/>
        <v>0</v>
      </c>
      <c r="X508" s="2">
        <f t="shared" si="69"/>
        <v>20.849999999999998</v>
      </c>
      <c r="Y508" s="2">
        <f t="shared" si="70"/>
        <v>21.6</v>
      </c>
    </row>
    <row r="509" spans="2:25">
      <c r="B509" t="s">
        <v>656</v>
      </c>
      <c r="E509">
        <v>2</v>
      </c>
      <c r="F509">
        <v>2</v>
      </c>
      <c r="G509">
        <v>2</v>
      </c>
      <c r="H509">
        <v>0</v>
      </c>
      <c r="I509">
        <v>2</v>
      </c>
      <c r="J509">
        <v>0</v>
      </c>
      <c r="L509" s="52">
        <f t="shared" si="71"/>
        <v>113.97708333333333</v>
      </c>
      <c r="M509" s="52"/>
      <c r="N509">
        <f>IF(E509=2,E509*propocet!$K$17,propocet!$K$15+propocet!$K$17)</f>
        <v>6.5000000000000009</v>
      </c>
      <c r="O509" s="2">
        <f t="shared" si="64"/>
        <v>0</v>
      </c>
      <c r="P509" s="2">
        <f t="shared" si="65"/>
        <v>0</v>
      </c>
      <c r="Q509" s="2">
        <f>E509*VLOOKUP(popis!$B$23,Uvse,2,0)</f>
        <v>22.349999999999998</v>
      </c>
      <c r="R509" s="2">
        <f>E509*VLOOKUP(popis!$B$28,Uvse,2,0)</f>
        <v>10.875</v>
      </c>
      <c r="S509" s="2">
        <f>IF(F509=12,CO_ukony!$K$7,IF(F509=6,CO_ukony!$K$6,IF(F509=3,propocet!$K$20,F509*VLOOKUP($AA$13,Uvse,2,0))))</f>
        <v>5.9013888888888895</v>
      </c>
      <c r="T509" s="2">
        <f>IF(F509=12,CO_ukony!$K$5,IF(F509=6,CO_ukony!$K$4,IF(F509=3,propocet!$K$22,F509*VLOOKUP($AA$14,Uvse,2,0))))</f>
        <v>8.313194444444445</v>
      </c>
      <c r="U509" s="2">
        <f t="shared" si="66"/>
        <v>14.374999999999998</v>
      </c>
      <c r="V509" s="2">
        <f t="shared" si="67"/>
        <v>9.7125000000000004</v>
      </c>
      <c r="W509" s="2">
        <f t="shared" si="68"/>
        <v>0</v>
      </c>
      <c r="X509" s="2">
        <f t="shared" si="69"/>
        <v>20.849999999999998</v>
      </c>
      <c r="Y509" s="2">
        <f t="shared" si="70"/>
        <v>21.6</v>
      </c>
    </row>
    <row r="510" spans="2:25">
      <c r="B510" t="s">
        <v>657</v>
      </c>
      <c r="E510">
        <v>2</v>
      </c>
      <c r="F510">
        <v>8</v>
      </c>
      <c r="G510">
        <v>2</v>
      </c>
      <c r="H510">
        <v>0</v>
      </c>
      <c r="I510">
        <v>2</v>
      </c>
      <c r="J510">
        <v>0</v>
      </c>
      <c r="L510" s="52">
        <f t="shared" si="71"/>
        <v>156.62083333333334</v>
      </c>
      <c r="M510" s="52"/>
      <c r="N510">
        <f>IF(E510=2,E510*propocet!$K$17,propocet!$K$15+propocet!$K$17)</f>
        <v>6.5000000000000009</v>
      </c>
      <c r="O510" s="2">
        <f t="shared" si="64"/>
        <v>0</v>
      </c>
      <c r="P510" s="2">
        <f t="shared" si="65"/>
        <v>0</v>
      </c>
      <c r="Q510" s="2">
        <f>E510*VLOOKUP(popis!$B$23,Uvse,2,0)</f>
        <v>22.349999999999998</v>
      </c>
      <c r="R510" s="2">
        <f>E510*VLOOKUP(popis!$B$28,Uvse,2,0)</f>
        <v>10.875</v>
      </c>
      <c r="S510" s="2">
        <f>IF(F510=12,CO_ukony!$K$7,IF(F510=6,CO_ukony!$K$6,IF(F510=3,propocet!$K$20,F510*VLOOKUP($AA$13,Uvse,2,0))))</f>
        <v>23.605555555555558</v>
      </c>
      <c r="T510" s="2">
        <f>IF(F510=12,CO_ukony!$K$5,IF(F510=6,CO_ukony!$K$4,IF(F510=3,propocet!$K$22,F510*VLOOKUP($AA$14,Uvse,2,0))))</f>
        <v>33.25277777777778</v>
      </c>
      <c r="U510" s="2">
        <f t="shared" si="66"/>
        <v>14.374999999999998</v>
      </c>
      <c r="V510" s="2">
        <f t="shared" si="67"/>
        <v>9.7125000000000004</v>
      </c>
      <c r="W510" s="2">
        <f t="shared" si="68"/>
        <v>0</v>
      </c>
      <c r="X510" s="2">
        <f t="shared" si="69"/>
        <v>20.849999999999998</v>
      </c>
      <c r="Y510" s="2">
        <f t="shared" si="70"/>
        <v>21.6</v>
      </c>
    </row>
    <row r="511" spans="2:25">
      <c r="B511" t="s">
        <v>658</v>
      </c>
      <c r="E511">
        <v>2</v>
      </c>
      <c r="F511">
        <v>10</v>
      </c>
      <c r="G511">
        <v>2</v>
      </c>
      <c r="H511">
        <v>0</v>
      </c>
      <c r="I511">
        <v>2</v>
      </c>
      <c r="J511">
        <v>0</v>
      </c>
      <c r="L511" s="52">
        <f t="shared" si="71"/>
        <v>170.83541666666665</v>
      </c>
      <c r="M511" s="52"/>
      <c r="N511">
        <f>IF(E511=2,E511*propocet!$K$17,propocet!$K$15+propocet!$K$17)</f>
        <v>6.5000000000000009</v>
      </c>
      <c r="O511" s="2">
        <f t="shared" si="64"/>
        <v>0</v>
      </c>
      <c r="P511" s="2">
        <f t="shared" si="65"/>
        <v>0</v>
      </c>
      <c r="Q511" s="2">
        <f>E511*VLOOKUP(popis!$B$23,Uvse,2,0)</f>
        <v>22.349999999999998</v>
      </c>
      <c r="R511" s="2">
        <f>E511*VLOOKUP(popis!$B$28,Uvse,2,0)</f>
        <v>10.875</v>
      </c>
      <c r="S511" s="2">
        <f>IF(F511=12,CO_ukony!$K$7,IF(F511=6,CO_ukony!$K$6,IF(F511=3,propocet!$K$20,F511*VLOOKUP($AA$13,Uvse,2,0))))</f>
        <v>29.506944444444446</v>
      </c>
      <c r="T511" s="2">
        <f>IF(F511=12,CO_ukony!$K$5,IF(F511=6,CO_ukony!$K$4,IF(F511=3,propocet!$K$22,F511*VLOOKUP($AA$14,Uvse,2,0))))</f>
        <v>41.565972222222229</v>
      </c>
      <c r="U511" s="2">
        <f t="shared" si="66"/>
        <v>14.374999999999998</v>
      </c>
      <c r="V511" s="2">
        <f t="shared" si="67"/>
        <v>9.7125000000000004</v>
      </c>
      <c r="W511" s="2">
        <f t="shared" si="68"/>
        <v>0</v>
      </c>
      <c r="X511" s="2">
        <f t="shared" si="69"/>
        <v>20.849999999999998</v>
      </c>
      <c r="Y511" s="2">
        <f t="shared" si="70"/>
        <v>21.6</v>
      </c>
    </row>
    <row r="512" spans="2:25">
      <c r="B512" t="s">
        <v>659</v>
      </c>
      <c r="E512">
        <v>2</v>
      </c>
      <c r="F512">
        <v>6</v>
      </c>
      <c r="G512">
        <v>2</v>
      </c>
      <c r="H512">
        <v>0</v>
      </c>
      <c r="I512">
        <v>2</v>
      </c>
      <c r="J512">
        <v>0</v>
      </c>
      <c r="L512" s="52">
        <f t="shared" si="71"/>
        <v>138.54999999999998</v>
      </c>
      <c r="M512" s="52"/>
      <c r="N512">
        <f>IF(E512=2,E512*propocet!$K$17,propocet!$K$15+propocet!$K$17)</f>
        <v>6.5000000000000009</v>
      </c>
      <c r="O512" s="2">
        <f t="shared" si="64"/>
        <v>0</v>
      </c>
      <c r="P512" s="2">
        <f t="shared" si="65"/>
        <v>0</v>
      </c>
      <c r="Q512" s="2">
        <f>E512*VLOOKUP(popis!$B$23,Uvse,2,0)</f>
        <v>22.349999999999998</v>
      </c>
      <c r="R512" s="2">
        <f>E512*VLOOKUP(popis!$B$28,Uvse,2,0)</f>
        <v>10.875</v>
      </c>
      <c r="S512" s="2">
        <f>IF(F512=12,CO_ukony!$K$7,IF(F512=6,CO_ukony!$K$6,IF(F512=3,propocet!$K$20,F512*VLOOKUP($AA$13,Uvse,2,0))))</f>
        <v>14.725</v>
      </c>
      <c r="T512" s="2">
        <f>IF(F512=12,CO_ukony!$K$5,IF(F512=6,CO_ukony!$K$4,IF(F512=3,propocet!$K$22,F512*VLOOKUP($AA$14,Uvse,2,0))))</f>
        <v>24.0625</v>
      </c>
      <c r="U512" s="2">
        <f t="shared" si="66"/>
        <v>14.374999999999998</v>
      </c>
      <c r="V512" s="2">
        <f t="shared" si="67"/>
        <v>9.7125000000000004</v>
      </c>
      <c r="W512" s="2">
        <f t="shared" si="68"/>
        <v>0</v>
      </c>
      <c r="X512" s="2">
        <f t="shared" si="69"/>
        <v>20.849999999999998</v>
      </c>
      <c r="Y512" s="2">
        <f t="shared" si="70"/>
        <v>21.6</v>
      </c>
    </row>
    <row r="513" spans="2:25">
      <c r="B513" t="s">
        <v>660</v>
      </c>
      <c r="E513">
        <v>2</v>
      </c>
      <c r="F513">
        <v>12</v>
      </c>
      <c r="G513">
        <v>2</v>
      </c>
      <c r="H513">
        <v>0</v>
      </c>
      <c r="I513">
        <v>2</v>
      </c>
      <c r="J513">
        <v>0</v>
      </c>
      <c r="L513" s="52">
        <f t="shared" si="71"/>
        <v>187.75</v>
      </c>
      <c r="M513" s="52"/>
      <c r="N513">
        <f>IF(E513=2,E513*propocet!$K$17,propocet!$K$15+propocet!$K$17)</f>
        <v>6.5000000000000009</v>
      </c>
      <c r="O513" s="2">
        <f t="shared" si="64"/>
        <v>0</v>
      </c>
      <c r="P513" s="2">
        <f t="shared" si="65"/>
        <v>0</v>
      </c>
      <c r="Q513" s="2">
        <f>E513*VLOOKUP(popis!$B$23,Uvse,2,0)</f>
        <v>22.349999999999998</v>
      </c>
      <c r="R513" s="2">
        <f>E513*VLOOKUP(popis!$B$28,Uvse,2,0)</f>
        <v>10.875</v>
      </c>
      <c r="S513" s="2">
        <f>IF(F513=12,CO_ukony!$K$7,IF(F513=6,CO_ukony!$K$6,IF(F513=3,propocet!$K$20,F513*VLOOKUP($AA$13,Uvse,2,0))))</f>
        <v>34.125</v>
      </c>
      <c r="T513" s="2">
        <f>IF(F513=12,CO_ukony!$K$5,IF(F513=6,CO_ukony!$K$4,IF(F513=3,propocet!$K$22,F513*VLOOKUP($AA$14,Uvse,2,0))))</f>
        <v>53.862500000000004</v>
      </c>
      <c r="U513" s="2">
        <f t="shared" si="66"/>
        <v>14.374999999999998</v>
      </c>
      <c r="V513" s="2">
        <f t="shared" si="67"/>
        <v>9.7125000000000004</v>
      </c>
      <c r="W513" s="2">
        <f t="shared" si="68"/>
        <v>0</v>
      </c>
      <c r="X513" s="2">
        <f t="shared" si="69"/>
        <v>20.849999999999998</v>
      </c>
      <c r="Y513" s="2">
        <f t="shared" si="70"/>
        <v>21.6</v>
      </c>
    </row>
    <row r="514" spans="2:25">
      <c r="B514" t="s">
        <v>661</v>
      </c>
      <c r="E514">
        <v>2</v>
      </c>
      <c r="F514">
        <v>4</v>
      </c>
      <c r="G514">
        <v>2</v>
      </c>
      <c r="H514">
        <v>0</v>
      </c>
      <c r="I514">
        <v>2</v>
      </c>
      <c r="J514">
        <v>0</v>
      </c>
      <c r="L514" s="52">
        <f t="shared" si="71"/>
        <v>128.19166666666666</v>
      </c>
      <c r="M514" s="52"/>
      <c r="N514">
        <f>IF(E514=2,E514*propocet!$K$17,propocet!$K$15+propocet!$K$17)</f>
        <v>6.5000000000000009</v>
      </c>
      <c r="O514" s="2">
        <f t="shared" si="64"/>
        <v>0</v>
      </c>
      <c r="P514" s="2">
        <f t="shared" si="65"/>
        <v>0</v>
      </c>
      <c r="Q514" s="2">
        <f>E514*VLOOKUP(popis!$B$23,Uvse,2,0)</f>
        <v>22.349999999999998</v>
      </c>
      <c r="R514" s="2">
        <f>E514*VLOOKUP(popis!$B$28,Uvse,2,0)</f>
        <v>10.875</v>
      </c>
      <c r="S514" s="2">
        <f>IF(F514=12,CO_ukony!$K$7,IF(F514=6,CO_ukony!$K$6,IF(F514=3,propocet!$K$20,F514*VLOOKUP($AA$13,Uvse,2,0))))</f>
        <v>11.802777777777779</v>
      </c>
      <c r="T514" s="2">
        <f>IF(F514=12,CO_ukony!$K$5,IF(F514=6,CO_ukony!$K$4,IF(F514=3,propocet!$K$22,F514*VLOOKUP($AA$14,Uvse,2,0))))</f>
        <v>16.62638888888889</v>
      </c>
      <c r="U514" s="2">
        <f t="shared" si="66"/>
        <v>14.374999999999998</v>
      </c>
      <c r="V514" s="2">
        <f t="shared" si="67"/>
        <v>9.7125000000000004</v>
      </c>
      <c r="W514" s="2">
        <f t="shared" si="68"/>
        <v>0</v>
      </c>
      <c r="X514" s="2">
        <f t="shared" si="69"/>
        <v>20.849999999999998</v>
      </c>
      <c r="Y514" s="2">
        <f t="shared" si="70"/>
        <v>21.6</v>
      </c>
    </row>
    <row r="515" spans="2:25">
      <c r="B515" t="s">
        <v>662</v>
      </c>
      <c r="E515">
        <v>2</v>
      </c>
      <c r="F515">
        <v>4</v>
      </c>
      <c r="G515">
        <v>2</v>
      </c>
      <c r="H515">
        <v>0</v>
      </c>
      <c r="I515">
        <v>2</v>
      </c>
      <c r="J515">
        <v>0</v>
      </c>
      <c r="L515" s="52">
        <f t="shared" si="71"/>
        <v>128.19166666666666</v>
      </c>
      <c r="M515" s="52"/>
      <c r="N515">
        <f>IF(E515=2,E515*propocet!$K$17,propocet!$K$15+propocet!$K$17)</f>
        <v>6.5000000000000009</v>
      </c>
      <c r="O515" s="2">
        <f t="shared" si="64"/>
        <v>0</v>
      </c>
      <c r="P515" s="2">
        <f t="shared" si="65"/>
        <v>0</v>
      </c>
      <c r="Q515" s="2">
        <f>E515*VLOOKUP(popis!$B$23,Uvse,2,0)</f>
        <v>22.349999999999998</v>
      </c>
      <c r="R515" s="2">
        <f>E515*VLOOKUP(popis!$B$28,Uvse,2,0)</f>
        <v>10.875</v>
      </c>
      <c r="S515" s="2">
        <f>IF(F515=12,CO_ukony!$K$7,IF(F515=6,CO_ukony!$K$6,IF(F515=3,propocet!$K$20,F515*VLOOKUP($AA$13,Uvse,2,0))))</f>
        <v>11.802777777777779</v>
      </c>
      <c r="T515" s="2">
        <f>IF(F515=12,CO_ukony!$K$5,IF(F515=6,CO_ukony!$K$4,IF(F515=3,propocet!$K$22,F515*VLOOKUP($AA$14,Uvse,2,0))))</f>
        <v>16.62638888888889</v>
      </c>
      <c r="U515" s="2">
        <f t="shared" si="66"/>
        <v>14.374999999999998</v>
      </c>
      <c r="V515" s="2">
        <f t="shared" si="67"/>
        <v>9.7125000000000004</v>
      </c>
      <c r="W515" s="2">
        <f t="shared" si="68"/>
        <v>0</v>
      </c>
      <c r="X515" s="2">
        <f t="shared" si="69"/>
        <v>20.849999999999998</v>
      </c>
      <c r="Y515" s="2">
        <f t="shared" si="70"/>
        <v>21.6</v>
      </c>
    </row>
    <row r="516" spans="2:25">
      <c r="B516" t="s">
        <v>663</v>
      </c>
      <c r="E516">
        <v>2</v>
      </c>
      <c r="F516">
        <v>2</v>
      </c>
      <c r="G516">
        <v>2</v>
      </c>
      <c r="H516">
        <v>0</v>
      </c>
      <c r="I516">
        <v>2</v>
      </c>
      <c r="J516">
        <v>0</v>
      </c>
      <c r="L516" s="52">
        <f t="shared" si="71"/>
        <v>113.97708333333333</v>
      </c>
      <c r="M516" s="52"/>
      <c r="N516">
        <f>IF(E516=2,E516*propocet!$K$17,propocet!$K$15+propocet!$K$17)</f>
        <v>6.5000000000000009</v>
      </c>
      <c r="O516" s="2">
        <f t="shared" si="64"/>
        <v>0</v>
      </c>
      <c r="P516" s="2">
        <f t="shared" si="65"/>
        <v>0</v>
      </c>
      <c r="Q516" s="2">
        <f>E516*VLOOKUP(popis!$B$23,Uvse,2,0)</f>
        <v>22.349999999999998</v>
      </c>
      <c r="R516" s="2">
        <f>E516*VLOOKUP(popis!$B$28,Uvse,2,0)</f>
        <v>10.875</v>
      </c>
      <c r="S516" s="2">
        <f>IF(F516=12,CO_ukony!$K$7,IF(F516=6,CO_ukony!$K$6,IF(F516=3,propocet!$K$20,F516*VLOOKUP($AA$13,Uvse,2,0))))</f>
        <v>5.9013888888888895</v>
      </c>
      <c r="T516" s="2">
        <f>IF(F516=12,CO_ukony!$K$5,IF(F516=6,CO_ukony!$K$4,IF(F516=3,propocet!$K$22,F516*VLOOKUP($AA$14,Uvse,2,0))))</f>
        <v>8.313194444444445</v>
      </c>
      <c r="U516" s="2">
        <f t="shared" si="66"/>
        <v>14.374999999999998</v>
      </c>
      <c r="V516" s="2">
        <f t="shared" si="67"/>
        <v>9.7125000000000004</v>
      </c>
      <c r="W516" s="2">
        <f t="shared" si="68"/>
        <v>0</v>
      </c>
      <c r="X516" s="2">
        <f t="shared" si="69"/>
        <v>20.849999999999998</v>
      </c>
      <c r="Y516" s="2">
        <f t="shared" si="70"/>
        <v>21.6</v>
      </c>
    </row>
    <row r="517" spans="2:25">
      <c r="B517" t="s">
        <v>664</v>
      </c>
      <c r="E517">
        <v>2</v>
      </c>
      <c r="F517">
        <v>2</v>
      </c>
      <c r="G517">
        <v>2</v>
      </c>
      <c r="H517">
        <v>0</v>
      </c>
      <c r="I517">
        <v>2</v>
      </c>
      <c r="J517">
        <v>0</v>
      </c>
      <c r="L517" s="52">
        <f t="shared" si="71"/>
        <v>113.97708333333333</v>
      </c>
      <c r="M517" s="52"/>
      <c r="N517">
        <f>IF(E517=2,E517*propocet!$K$17,propocet!$K$15+propocet!$K$17)</f>
        <v>6.5000000000000009</v>
      </c>
      <c r="O517" s="2">
        <f t="shared" si="64"/>
        <v>0</v>
      </c>
      <c r="P517" s="2">
        <f t="shared" si="65"/>
        <v>0</v>
      </c>
      <c r="Q517" s="2">
        <f>E517*VLOOKUP(popis!$B$23,Uvse,2,0)</f>
        <v>22.349999999999998</v>
      </c>
      <c r="R517" s="2">
        <f>E517*VLOOKUP(popis!$B$28,Uvse,2,0)</f>
        <v>10.875</v>
      </c>
      <c r="S517" s="2">
        <f>IF(F517=12,CO_ukony!$K$7,IF(F517=6,CO_ukony!$K$6,IF(F517=3,propocet!$K$20,F517*VLOOKUP($AA$13,Uvse,2,0))))</f>
        <v>5.9013888888888895</v>
      </c>
      <c r="T517" s="2">
        <f>IF(F517=12,CO_ukony!$K$5,IF(F517=6,CO_ukony!$K$4,IF(F517=3,propocet!$K$22,F517*VLOOKUP($AA$14,Uvse,2,0))))</f>
        <v>8.313194444444445</v>
      </c>
      <c r="U517" s="2">
        <f t="shared" si="66"/>
        <v>14.374999999999998</v>
      </c>
      <c r="V517" s="2">
        <f t="shared" si="67"/>
        <v>9.7125000000000004</v>
      </c>
      <c r="W517" s="2">
        <f t="shared" si="68"/>
        <v>0</v>
      </c>
      <c r="X517" s="2">
        <f t="shared" si="69"/>
        <v>20.849999999999998</v>
      </c>
      <c r="Y517" s="2">
        <f t="shared" si="70"/>
        <v>21.6</v>
      </c>
    </row>
    <row r="518" spans="2:25">
      <c r="B518" t="s">
        <v>665</v>
      </c>
      <c r="E518">
        <v>2</v>
      </c>
      <c r="F518">
        <v>8</v>
      </c>
      <c r="G518">
        <v>2</v>
      </c>
      <c r="H518">
        <v>0</v>
      </c>
      <c r="I518">
        <v>2</v>
      </c>
      <c r="J518">
        <v>0</v>
      </c>
      <c r="L518" s="52">
        <f t="shared" si="71"/>
        <v>156.62083333333334</v>
      </c>
      <c r="M518" s="52"/>
      <c r="N518">
        <f>IF(E518=2,E518*propocet!$K$17,propocet!$K$15+propocet!$K$17)</f>
        <v>6.5000000000000009</v>
      </c>
      <c r="O518" s="2">
        <f t="shared" si="64"/>
        <v>0</v>
      </c>
      <c r="P518" s="2">
        <f t="shared" si="65"/>
        <v>0</v>
      </c>
      <c r="Q518" s="2">
        <f>E518*VLOOKUP(popis!$B$23,Uvse,2,0)</f>
        <v>22.349999999999998</v>
      </c>
      <c r="R518" s="2">
        <f>E518*VLOOKUP(popis!$B$28,Uvse,2,0)</f>
        <v>10.875</v>
      </c>
      <c r="S518" s="2">
        <f>IF(F518=12,CO_ukony!$K$7,IF(F518=6,CO_ukony!$K$6,IF(F518=3,propocet!$K$20,F518*VLOOKUP($AA$13,Uvse,2,0))))</f>
        <v>23.605555555555558</v>
      </c>
      <c r="T518" s="2">
        <f>IF(F518=12,CO_ukony!$K$5,IF(F518=6,CO_ukony!$K$4,IF(F518=3,propocet!$K$22,F518*VLOOKUP($AA$14,Uvse,2,0))))</f>
        <v>33.25277777777778</v>
      </c>
      <c r="U518" s="2">
        <f t="shared" si="66"/>
        <v>14.374999999999998</v>
      </c>
      <c r="V518" s="2">
        <f t="shared" si="67"/>
        <v>9.7125000000000004</v>
      </c>
      <c r="W518" s="2">
        <f t="shared" si="68"/>
        <v>0</v>
      </c>
      <c r="X518" s="2">
        <f t="shared" si="69"/>
        <v>20.849999999999998</v>
      </c>
      <c r="Y518" s="2">
        <f t="shared" si="70"/>
        <v>21.6</v>
      </c>
    </row>
    <row r="519" spans="2:25">
      <c r="B519" t="s">
        <v>666</v>
      </c>
      <c r="E519">
        <v>2</v>
      </c>
      <c r="F519">
        <v>4</v>
      </c>
      <c r="G519">
        <v>2</v>
      </c>
      <c r="H519">
        <v>0</v>
      </c>
      <c r="I519">
        <v>2</v>
      </c>
      <c r="J519">
        <v>0</v>
      </c>
      <c r="L519" s="52">
        <f t="shared" si="71"/>
        <v>128.19166666666666</v>
      </c>
      <c r="M519" s="52"/>
      <c r="N519">
        <f>IF(E519=2,E519*propocet!$K$17,propocet!$K$15+propocet!$K$17)</f>
        <v>6.5000000000000009</v>
      </c>
      <c r="O519" s="2">
        <f t="shared" si="64"/>
        <v>0</v>
      </c>
      <c r="P519" s="2">
        <f t="shared" si="65"/>
        <v>0</v>
      </c>
      <c r="Q519" s="2">
        <f>E519*VLOOKUP(popis!$B$23,Uvse,2,0)</f>
        <v>22.349999999999998</v>
      </c>
      <c r="R519" s="2">
        <f>E519*VLOOKUP(popis!$B$28,Uvse,2,0)</f>
        <v>10.875</v>
      </c>
      <c r="S519" s="2">
        <f>IF(F519=12,CO_ukony!$K$7,IF(F519=6,CO_ukony!$K$6,IF(F519=3,propocet!$K$20,F519*VLOOKUP($AA$13,Uvse,2,0))))</f>
        <v>11.802777777777779</v>
      </c>
      <c r="T519" s="2">
        <f>IF(F519=12,CO_ukony!$K$5,IF(F519=6,CO_ukony!$K$4,IF(F519=3,propocet!$K$22,F519*VLOOKUP($AA$14,Uvse,2,0))))</f>
        <v>16.62638888888889</v>
      </c>
      <c r="U519" s="2">
        <f t="shared" si="66"/>
        <v>14.374999999999998</v>
      </c>
      <c r="V519" s="2">
        <f t="shared" si="67"/>
        <v>9.7125000000000004</v>
      </c>
      <c r="W519" s="2">
        <f t="shared" si="68"/>
        <v>0</v>
      </c>
      <c r="X519" s="2">
        <f t="shared" si="69"/>
        <v>20.849999999999998</v>
      </c>
      <c r="Y519" s="2">
        <f t="shared" si="70"/>
        <v>21.6</v>
      </c>
    </row>
    <row r="520" spans="2:25">
      <c r="B520" t="s">
        <v>667</v>
      </c>
      <c r="E520">
        <v>2</v>
      </c>
      <c r="F520">
        <v>12</v>
      </c>
      <c r="G520">
        <v>2</v>
      </c>
      <c r="H520">
        <v>0</v>
      </c>
      <c r="I520">
        <v>2</v>
      </c>
      <c r="J520">
        <v>0</v>
      </c>
      <c r="L520" s="52">
        <f t="shared" si="71"/>
        <v>187.75</v>
      </c>
      <c r="M520" s="52"/>
      <c r="N520">
        <f>IF(E520=2,E520*propocet!$K$17,propocet!$K$15+propocet!$K$17)</f>
        <v>6.5000000000000009</v>
      </c>
      <c r="O520" s="2">
        <f t="shared" si="64"/>
        <v>0</v>
      </c>
      <c r="P520" s="2">
        <f t="shared" si="65"/>
        <v>0</v>
      </c>
      <c r="Q520" s="2">
        <f>E520*VLOOKUP(popis!$B$23,Uvse,2,0)</f>
        <v>22.349999999999998</v>
      </c>
      <c r="R520" s="2">
        <f>E520*VLOOKUP(popis!$B$28,Uvse,2,0)</f>
        <v>10.875</v>
      </c>
      <c r="S520" s="2">
        <f>IF(F520=12,CO_ukony!$K$7,IF(F520=6,CO_ukony!$K$6,IF(F520=3,propocet!$K$20,F520*VLOOKUP($AA$13,Uvse,2,0))))</f>
        <v>34.125</v>
      </c>
      <c r="T520" s="2">
        <f>IF(F520=12,CO_ukony!$K$5,IF(F520=6,CO_ukony!$K$4,IF(F520=3,propocet!$K$22,F520*VLOOKUP($AA$14,Uvse,2,0))))</f>
        <v>53.862500000000004</v>
      </c>
      <c r="U520" s="2">
        <f t="shared" si="66"/>
        <v>14.374999999999998</v>
      </c>
      <c r="V520" s="2">
        <f t="shared" si="67"/>
        <v>9.7125000000000004</v>
      </c>
      <c r="W520" s="2">
        <f t="shared" si="68"/>
        <v>0</v>
      </c>
      <c r="X520" s="2">
        <f t="shared" si="69"/>
        <v>20.849999999999998</v>
      </c>
      <c r="Y520" s="2">
        <f t="shared" si="70"/>
        <v>21.6</v>
      </c>
    </row>
    <row r="521" spans="2:25">
      <c r="B521" t="s">
        <v>668</v>
      </c>
      <c r="E521">
        <v>2</v>
      </c>
      <c r="F521">
        <v>12</v>
      </c>
      <c r="G521">
        <v>2</v>
      </c>
      <c r="H521">
        <v>0</v>
      </c>
      <c r="I521">
        <v>2</v>
      </c>
      <c r="J521">
        <v>0</v>
      </c>
      <c r="L521" s="52">
        <f t="shared" si="71"/>
        <v>187.75</v>
      </c>
      <c r="M521" s="52"/>
      <c r="N521">
        <f>IF(E521=2,E521*propocet!$K$17,propocet!$K$15+propocet!$K$17)</f>
        <v>6.5000000000000009</v>
      </c>
      <c r="O521" s="2">
        <f t="shared" si="64"/>
        <v>0</v>
      </c>
      <c r="P521" s="2">
        <f t="shared" si="65"/>
        <v>0</v>
      </c>
      <c r="Q521" s="2">
        <f>E521*VLOOKUP(popis!$B$23,Uvse,2,0)</f>
        <v>22.349999999999998</v>
      </c>
      <c r="R521" s="2">
        <f>E521*VLOOKUP(popis!$B$28,Uvse,2,0)</f>
        <v>10.875</v>
      </c>
      <c r="S521" s="2">
        <f>IF(F521=12,CO_ukony!$K$7,IF(F521=6,CO_ukony!$K$6,IF(F521=3,propocet!$K$20,F521*VLOOKUP($AA$13,Uvse,2,0))))</f>
        <v>34.125</v>
      </c>
      <c r="T521" s="2">
        <f>IF(F521=12,CO_ukony!$K$5,IF(F521=6,CO_ukony!$K$4,IF(F521=3,propocet!$K$22,F521*VLOOKUP($AA$14,Uvse,2,0))))</f>
        <v>53.862500000000004</v>
      </c>
      <c r="U521" s="2">
        <f t="shared" si="66"/>
        <v>14.374999999999998</v>
      </c>
      <c r="V521" s="2">
        <f t="shared" si="67"/>
        <v>9.7125000000000004</v>
      </c>
      <c r="W521" s="2">
        <f t="shared" si="68"/>
        <v>0</v>
      </c>
      <c r="X521" s="2">
        <f t="shared" si="69"/>
        <v>20.849999999999998</v>
      </c>
      <c r="Y521" s="2">
        <f t="shared" si="70"/>
        <v>21.6</v>
      </c>
    </row>
    <row r="522" spans="2:25">
      <c r="B522" t="s">
        <v>669</v>
      </c>
      <c r="E522">
        <v>2</v>
      </c>
      <c r="F522">
        <v>3</v>
      </c>
      <c r="G522">
        <v>2</v>
      </c>
      <c r="H522">
        <v>0</v>
      </c>
      <c r="I522">
        <v>2</v>
      </c>
      <c r="J522">
        <v>0</v>
      </c>
      <c r="L522" s="52">
        <f t="shared" si="71"/>
        <v>122.33750000000001</v>
      </c>
      <c r="M522" s="52"/>
      <c r="N522">
        <f>IF(E522=2,E522*propocet!$K$17,propocet!$K$15+propocet!$K$17)</f>
        <v>6.5000000000000009</v>
      </c>
      <c r="O522" s="2">
        <f t="shared" si="64"/>
        <v>0</v>
      </c>
      <c r="P522" s="2">
        <f t="shared" si="65"/>
        <v>0</v>
      </c>
      <c r="Q522" s="2">
        <f>E522*VLOOKUP(popis!$B$23,Uvse,2,0)</f>
        <v>22.349999999999998</v>
      </c>
      <c r="R522" s="2">
        <f>E522*VLOOKUP(popis!$B$28,Uvse,2,0)</f>
        <v>10.875</v>
      </c>
      <c r="S522" s="2">
        <f>IF(F522=12,CO_ukony!$K$7,IF(F522=6,CO_ukony!$K$6,IF(F522=3,propocet!$K$20,F522*VLOOKUP($AA$13,Uvse,2,0))))</f>
        <v>10.6625</v>
      </c>
      <c r="T522" s="2">
        <f>IF(F522=12,CO_ukony!$K$5,IF(F522=6,CO_ukony!$K$4,IF(F522=3,propocet!$K$22,F522*VLOOKUP($AA$14,Uvse,2,0))))</f>
        <v>11.9125</v>
      </c>
      <c r="U522" s="2">
        <f t="shared" si="66"/>
        <v>14.374999999999998</v>
      </c>
      <c r="V522" s="2">
        <f t="shared" si="67"/>
        <v>9.7125000000000004</v>
      </c>
      <c r="W522" s="2">
        <f t="shared" si="68"/>
        <v>0</v>
      </c>
      <c r="X522" s="2">
        <f t="shared" si="69"/>
        <v>20.849999999999998</v>
      </c>
      <c r="Y522" s="2">
        <f t="shared" si="70"/>
        <v>21.6</v>
      </c>
    </row>
    <row r="523" spans="2:25">
      <c r="B523" t="s">
        <v>670</v>
      </c>
      <c r="E523">
        <v>1</v>
      </c>
      <c r="F523">
        <v>2</v>
      </c>
      <c r="G523">
        <v>2</v>
      </c>
      <c r="H523">
        <v>0</v>
      </c>
      <c r="I523">
        <v>2</v>
      </c>
      <c r="J523">
        <v>0</v>
      </c>
      <c r="L523" s="52">
        <f t="shared" si="71"/>
        <v>97.364583333333314</v>
      </c>
      <c r="M523" s="52"/>
      <c r="N523">
        <f>IF(E523=2,E523*propocet!$K$17,propocet!$K$15+propocet!$K$17)</f>
        <v>13.575000000000001</v>
      </c>
      <c r="O523" s="2">
        <f t="shared" si="64"/>
        <v>0</v>
      </c>
      <c r="P523" s="2">
        <f t="shared" si="65"/>
        <v>0</v>
      </c>
      <c r="Q523" s="2">
        <f>E523*VLOOKUP(popis!$B$23,Uvse,2,0)</f>
        <v>11.174999999999999</v>
      </c>
      <c r="R523" s="2">
        <f>E523*VLOOKUP(popis!$B$28,Uvse,2,0)</f>
        <v>5.4375</v>
      </c>
      <c r="S523" s="2">
        <f>IF(F523=12,CO_ukony!$K$7,IF(F523=6,CO_ukony!$K$6,IF(F523=3,propocet!$K$20,F523*VLOOKUP($AA$13,Uvse,2,0))))</f>
        <v>5.9013888888888895</v>
      </c>
      <c r="T523" s="2">
        <f>IF(F523=12,CO_ukony!$K$5,IF(F523=6,CO_ukony!$K$4,IF(F523=3,propocet!$K$22,F523*VLOOKUP($AA$14,Uvse,2,0))))</f>
        <v>8.313194444444445</v>
      </c>
      <c r="U523" s="2">
        <f t="shared" si="66"/>
        <v>14.374999999999998</v>
      </c>
      <c r="V523" s="2">
        <f t="shared" si="67"/>
        <v>9.7125000000000004</v>
      </c>
      <c r="W523" s="2">
        <f t="shared" si="68"/>
        <v>0</v>
      </c>
      <c r="X523" s="2">
        <f t="shared" si="69"/>
        <v>20.849999999999998</v>
      </c>
      <c r="Y523" s="2">
        <f t="shared" si="70"/>
        <v>21.6</v>
      </c>
    </row>
    <row r="524" spans="2:25">
      <c r="B524" t="s">
        <v>671</v>
      </c>
      <c r="E524">
        <v>2</v>
      </c>
      <c r="F524">
        <v>12</v>
      </c>
      <c r="G524">
        <v>2</v>
      </c>
      <c r="H524">
        <v>0</v>
      </c>
      <c r="I524">
        <v>2</v>
      </c>
      <c r="J524">
        <v>0</v>
      </c>
      <c r="L524" s="52">
        <f t="shared" si="71"/>
        <v>187.75</v>
      </c>
      <c r="M524" s="52"/>
      <c r="N524">
        <f>IF(E524=2,E524*propocet!$K$17,propocet!$K$15+propocet!$K$17)</f>
        <v>6.5000000000000009</v>
      </c>
      <c r="O524" s="2">
        <f t="shared" si="64"/>
        <v>0</v>
      </c>
      <c r="P524" s="2">
        <f t="shared" si="65"/>
        <v>0</v>
      </c>
      <c r="Q524" s="2">
        <f>E524*VLOOKUP(popis!$B$23,Uvse,2,0)</f>
        <v>22.349999999999998</v>
      </c>
      <c r="R524" s="2">
        <f>E524*VLOOKUP(popis!$B$28,Uvse,2,0)</f>
        <v>10.875</v>
      </c>
      <c r="S524" s="2">
        <f>IF(F524=12,CO_ukony!$K$7,IF(F524=6,CO_ukony!$K$6,IF(F524=3,propocet!$K$20,F524*VLOOKUP($AA$13,Uvse,2,0))))</f>
        <v>34.125</v>
      </c>
      <c r="T524" s="2">
        <f>IF(F524=12,CO_ukony!$K$5,IF(F524=6,CO_ukony!$K$4,IF(F524=3,propocet!$K$22,F524*VLOOKUP($AA$14,Uvse,2,0))))</f>
        <v>53.862500000000004</v>
      </c>
      <c r="U524" s="2">
        <f t="shared" si="66"/>
        <v>14.374999999999998</v>
      </c>
      <c r="V524" s="2">
        <f t="shared" si="67"/>
        <v>9.7125000000000004</v>
      </c>
      <c r="W524" s="2">
        <f t="shared" si="68"/>
        <v>0</v>
      </c>
      <c r="X524" s="2">
        <f t="shared" si="69"/>
        <v>20.849999999999998</v>
      </c>
      <c r="Y524" s="2">
        <f t="shared" si="70"/>
        <v>21.6</v>
      </c>
    </row>
    <row r="525" spans="2:25">
      <c r="B525" t="s">
        <v>672</v>
      </c>
      <c r="E525">
        <v>2</v>
      </c>
      <c r="F525">
        <v>8</v>
      </c>
      <c r="G525">
        <v>2</v>
      </c>
      <c r="H525">
        <v>0</v>
      </c>
      <c r="I525">
        <v>2</v>
      </c>
      <c r="J525">
        <v>0</v>
      </c>
      <c r="L525" s="52">
        <f t="shared" si="71"/>
        <v>156.62083333333334</v>
      </c>
      <c r="M525" s="52"/>
      <c r="N525">
        <f>IF(E525=2,E525*propocet!$K$17,propocet!$K$15+propocet!$K$17)</f>
        <v>6.5000000000000009</v>
      </c>
      <c r="O525" s="2">
        <f t="shared" si="64"/>
        <v>0</v>
      </c>
      <c r="P525" s="2">
        <f t="shared" si="65"/>
        <v>0</v>
      </c>
      <c r="Q525" s="2">
        <f>E525*VLOOKUP(popis!$B$23,Uvse,2,0)</f>
        <v>22.349999999999998</v>
      </c>
      <c r="R525" s="2">
        <f>E525*VLOOKUP(popis!$B$28,Uvse,2,0)</f>
        <v>10.875</v>
      </c>
      <c r="S525" s="2">
        <f>IF(F525=12,CO_ukony!$K$7,IF(F525=6,CO_ukony!$K$6,IF(F525=3,propocet!$K$20,F525*VLOOKUP($AA$13,Uvse,2,0))))</f>
        <v>23.605555555555558</v>
      </c>
      <c r="T525" s="2">
        <f>IF(F525=12,CO_ukony!$K$5,IF(F525=6,CO_ukony!$K$4,IF(F525=3,propocet!$K$22,F525*VLOOKUP($AA$14,Uvse,2,0))))</f>
        <v>33.25277777777778</v>
      </c>
      <c r="U525" s="2">
        <f t="shared" si="66"/>
        <v>14.374999999999998</v>
      </c>
      <c r="V525" s="2">
        <f t="shared" si="67"/>
        <v>9.7125000000000004</v>
      </c>
      <c r="W525" s="2">
        <f t="shared" si="68"/>
        <v>0</v>
      </c>
      <c r="X525" s="2">
        <f t="shared" si="69"/>
        <v>20.849999999999998</v>
      </c>
      <c r="Y525" s="2">
        <f t="shared" si="70"/>
        <v>21.6</v>
      </c>
    </row>
    <row r="526" spans="2:25">
      <c r="B526" t="s">
        <v>673</v>
      </c>
      <c r="E526">
        <v>2</v>
      </c>
      <c r="F526">
        <v>5</v>
      </c>
      <c r="G526">
        <v>2</v>
      </c>
      <c r="H526">
        <v>0</v>
      </c>
      <c r="I526">
        <v>2</v>
      </c>
      <c r="J526">
        <v>0</v>
      </c>
      <c r="L526" s="52">
        <f t="shared" si="71"/>
        <v>135.29895833333333</v>
      </c>
      <c r="M526" s="52"/>
      <c r="N526">
        <f>IF(E526=2,E526*propocet!$K$17,propocet!$K$15+propocet!$K$17)</f>
        <v>6.5000000000000009</v>
      </c>
      <c r="O526" s="2">
        <f t="shared" si="64"/>
        <v>0</v>
      </c>
      <c r="P526" s="2">
        <f t="shared" si="65"/>
        <v>0</v>
      </c>
      <c r="Q526" s="2">
        <f>E526*VLOOKUP(popis!$B$23,Uvse,2,0)</f>
        <v>22.349999999999998</v>
      </c>
      <c r="R526" s="2">
        <f>E526*VLOOKUP(popis!$B$28,Uvse,2,0)</f>
        <v>10.875</v>
      </c>
      <c r="S526" s="2">
        <f>IF(F526=12,CO_ukony!$K$7,IF(F526=6,CO_ukony!$K$6,IF(F526=3,propocet!$K$20,F526*VLOOKUP($AA$13,Uvse,2,0))))</f>
        <v>14.753472222222223</v>
      </c>
      <c r="T526" s="2">
        <f>IF(F526=12,CO_ukony!$K$5,IF(F526=6,CO_ukony!$K$4,IF(F526=3,propocet!$K$22,F526*VLOOKUP($AA$14,Uvse,2,0))))</f>
        <v>20.782986111111114</v>
      </c>
      <c r="U526" s="2">
        <f t="shared" si="66"/>
        <v>14.374999999999998</v>
      </c>
      <c r="V526" s="2">
        <f t="shared" si="67"/>
        <v>9.7125000000000004</v>
      </c>
      <c r="W526" s="2">
        <f t="shared" si="68"/>
        <v>0</v>
      </c>
      <c r="X526" s="2">
        <f t="shared" si="69"/>
        <v>20.849999999999998</v>
      </c>
      <c r="Y526" s="2">
        <f t="shared" si="70"/>
        <v>21.6</v>
      </c>
    </row>
    <row r="527" spans="2:25">
      <c r="B527" t="s">
        <v>674</v>
      </c>
      <c r="E527">
        <v>2</v>
      </c>
      <c r="F527">
        <v>5</v>
      </c>
      <c r="G527">
        <v>2</v>
      </c>
      <c r="H527">
        <v>0</v>
      </c>
      <c r="I527">
        <v>2</v>
      </c>
      <c r="J527">
        <v>0</v>
      </c>
      <c r="L527" s="52">
        <f t="shared" si="71"/>
        <v>135.29895833333333</v>
      </c>
      <c r="M527" s="52"/>
      <c r="N527">
        <f>IF(E527=2,E527*propocet!$K$17,propocet!$K$15+propocet!$K$17)</f>
        <v>6.5000000000000009</v>
      </c>
      <c r="O527" s="2">
        <f t="shared" si="64"/>
        <v>0</v>
      </c>
      <c r="P527" s="2">
        <f t="shared" si="65"/>
        <v>0</v>
      </c>
      <c r="Q527" s="2">
        <f>E527*VLOOKUP(popis!$B$23,Uvse,2,0)</f>
        <v>22.349999999999998</v>
      </c>
      <c r="R527" s="2">
        <f>E527*VLOOKUP(popis!$B$28,Uvse,2,0)</f>
        <v>10.875</v>
      </c>
      <c r="S527" s="2">
        <f>IF(F527=12,CO_ukony!$K$7,IF(F527=6,CO_ukony!$K$6,IF(F527=3,propocet!$K$20,F527*VLOOKUP($AA$13,Uvse,2,0))))</f>
        <v>14.753472222222223</v>
      </c>
      <c r="T527" s="2">
        <f>IF(F527=12,CO_ukony!$K$5,IF(F527=6,CO_ukony!$K$4,IF(F527=3,propocet!$K$22,F527*VLOOKUP($AA$14,Uvse,2,0))))</f>
        <v>20.782986111111114</v>
      </c>
      <c r="U527" s="2">
        <f t="shared" si="66"/>
        <v>14.374999999999998</v>
      </c>
      <c r="V527" s="2">
        <f t="shared" si="67"/>
        <v>9.7125000000000004</v>
      </c>
      <c r="W527" s="2">
        <f t="shared" si="68"/>
        <v>0</v>
      </c>
      <c r="X527" s="2">
        <f t="shared" si="69"/>
        <v>20.849999999999998</v>
      </c>
      <c r="Y527" s="2">
        <f t="shared" si="70"/>
        <v>21.6</v>
      </c>
    </row>
    <row r="528" spans="2:25">
      <c r="B528" t="s">
        <v>675</v>
      </c>
      <c r="E528">
        <v>2</v>
      </c>
      <c r="F528">
        <v>4</v>
      </c>
      <c r="G528">
        <v>2</v>
      </c>
      <c r="H528">
        <v>0</v>
      </c>
      <c r="I528">
        <v>2</v>
      </c>
      <c r="J528">
        <v>0</v>
      </c>
      <c r="L528" s="52">
        <f t="shared" si="71"/>
        <v>128.19166666666666</v>
      </c>
      <c r="M528" s="52"/>
      <c r="N528">
        <f>IF(E528=2,E528*propocet!$K$17,propocet!$K$15+propocet!$K$17)</f>
        <v>6.5000000000000009</v>
      </c>
      <c r="O528" s="2">
        <f t="shared" si="64"/>
        <v>0</v>
      </c>
      <c r="P528" s="2">
        <f t="shared" si="65"/>
        <v>0</v>
      </c>
      <c r="Q528" s="2">
        <f>E528*VLOOKUP(popis!$B$23,Uvse,2,0)</f>
        <v>22.349999999999998</v>
      </c>
      <c r="R528" s="2">
        <f>E528*VLOOKUP(popis!$B$28,Uvse,2,0)</f>
        <v>10.875</v>
      </c>
      <c r="S528" s="2">
        <f>IF(F528=12,CO_ukony!$K$7,IF(F528=6,CO_ukony!$K$6,IF(F528=3,propocet!$K$20,F528*VLOOKUP($AA$13,Uvse,2,0))))</f>
        <v>11.802777777777779</v>
      </c>
      <c r="T528" s="2">
        <f>IF(F528=12,CO_ukony!$K$5,IF(F528=6,CO_ukony!$K$4,IF(F528=3,propocet!$K$22,F528*VLOOKUP($AA$14,Uvse,2,0))))</f>
        <v>16.62638888888889</v>
      </c>
      <c r="U528" s="2">
        <f t="shared" si="66"/>
        <v>14.374999999999998</v>
      </c>
      <c r="V528" s="2">
        <f t="shared" si="67"/>
        <v>9.7125000000000004</v>
      </c>
      <c r="W528" s="2">
        <f t="shared" si="68"/>
        <v>0</v>
      </c>
      <c r="X528" s="2">
        <f t="shared" si="69"/>
        <v>20.849999999999998</v>
      </c>
      <c r="Y528" s="2">
        <f t="shared" si="70"/>
        <v>21.6</v>
      </c>
    </row>
    <row r="529" spans="2:25">
      <c r="B529" t="s">
        <v>676</v>
      </c>
      <c r="E529">
        <v>2</v>
      </c>
      <c r="F529">
        <v>5</v>
      </c>
      <c r="G529">
        <v>2</v>
      </c>
      <c r="H529">
        <v>0</v>
      </c>
      <c r="I529">
        <v>2</v>
      </c>
      <c r="J529">
        <v>0</v>
      </c>
      <c r="L529" s="52">
        <f t="shared" si="71"/>
        <v>135.29895833333333</v>
      </c>
      <c r="M529" s="52"/>
      <c r="N529">
        <f>IF(E529=2,E529*propocet!$K$17,propocet!$K$15+propocet!$K$17)</f>
        <v>6.5000000000000009</v>
      </c>
      <c r="O529" s="2">
        <f t="shared" si="64"/>
        <v>0</v>
      </c>
      <c r="P529" s="2">
        <f t="shared" si="65"/>
        <v>0</v>
      </c>
      <c r="Q529" s="2">
        <f>E529*VLOOKUP(popis!$B$23,Uvse,2,0)</f>
        <v>22.349999999999998</v>
      </c>
      <c r="R529" s="2">
        <f>E529*VLOOKUP(popis!$B$28,Uvse,2,0)</f>
        <v>10.875</v>
      </c>
      <c r="S529" s="2">
        <f>IF(F529=12,CO_ukony!$K$7,IF(F529=6,CO_ukony!$K$6,IF(F529=3,propocet!$K$20,F529*VLOOKUP($AA$13,Uvse,2,0))))</f>
        <v>14.753472222222223</v>
      </c>
      <c r="T529" s="2">
        <f>IF(F529=12,CO_ukony!$K$5,IF(F529=6,CO_ukony!$K$4,IF(F529=3,propocet!$K$22,F529*VLOOKUP($AA$14,Uvse,2,0))))</f>
        <v>20.782986111111114</v>
      </c>
      <c r="U529" s="2">
        <f t="shared" si="66"/>
        <v>14.374999999999998</v>
      </c>
      <c r="V529" s="2">
        <f t="shared" si="67"/>
        <v>9.7125000000000004</v>
      </c>
      <c r="W529" s="2">
        <f t="shared" si="68"/>
        <v>0</v>
      </c>
      <c r="X529" s="2">
        <f t="shared" si="69"/>
        <v>20.849999999999998</v>
      </c>
      <c r="Y529" s="2">
        <f t="shared" si="70"/>
        <v>21.6</v>
      </c>
    </row>
    <row r="530" spans="2:25">
      <c r="B530" t="s">
        <v>677</v>
      </c>
      <c r="E530">
        <v>1</v>
      </c>
      <c r="F530">
        <v>6</v>
      </c>
      <c r="G530">
        <v>2</v>
      </c>
      <c r="H530">
        <v>0</v>
      </c>
      <c r="I530">
        <v>2</v>
      </c>
      <c r="J530">
        <v>0</v>
      </c>
      <c r="L530" s="52">
        <f t="shared" si="71"/>
        <v>121.9375</v>
      </c>
      <c r="M530" s="52"/>
      <c r="N530">
        <f>IF(E530=2,E530*propocet!$K$17,propocet!$K$15+propocet!$K$17)</f>
        <v>13.575000000000001</v>
      </c>
      <c r="O530" s="2">
        <f t="shared" si="64"/>
        <v>0</v>
      </c>
      <c r="P530" s="2">
        <f t="shared" si="65"/>
        <v>0</v>
      </c>
      <c r="Q530" s="2">
        <f>E530*VLOOKUP(popis!$B$23,Uvse,2,0)</f>
        <v>11.174999999999999</v>
      </c>
      <c r="R530" s="2">
        <f>E530*VLOOKUP(popis!$B$28,Uvse,2,0)</f>
        <v>5.4375</v>
      </c>
      <c r="S530" s="2">
        <f>IF(F530=12,CO_ukony!$K$7,IF(F530=6,CO_ukony!$K$6,IF(F530=3,propocet!$K$20,F530*VLOOKUP($AA$13,Uvse,2,0))))</f>
        <v>14.725</v>
      </c>
      <c r="T530" s="2">
        <f>IF(F530=12,CO_ukony!$K$5,IF(F530=6,CO_ukony!$K$4,IF(F530=3,propocet!$K$22,F530*VLOOKUP($AA$14,Uvse,2,0))))</f>
        <v>24.0625</v>
      </c>
      <c r="U530" s="2">
        <f t="shared" si="66"/>
        <v>14.374999999999998</v>
      </c>
      <c r="V530" s="2">
        <f t="shared" si="67"/>
        <v>9.7125000000000004</v>
      </c>
      <c r="W530" s="2">
        <f t="shared" si="68"/>
        <v>0</v>
      </c>
      <c r="X530" s="2">
        <f t="shared" si="69"/>
        <v>20.849999999999998</v>
      </c>
      <c r="Y530" s="2">
        <f t="shared" si="70"/>
        <v>21.6</v>
      </c>
    </row>
    <row r="531" spans="2:25">
      <c r="B531" t="s">
        <v>678</v>
      </c>
      <c r="E531">
        <v>1</v>
      </c>
      <c r="F531">
        <v>2</v>
      </c>
      <c r="G531">
        <v>2</v>
      </c>
      <c r="H531">
        <v>0</v>
      </c>
      <c r="I531">
        <v>2</v>
      </c>
      <c r="J531">
        <v>0</v>
      </c>
      <c r="L531" s="52">
        <f t="shared" si="71"/>
        <v>97.364583333333314</v>
      </c>
      <c r="M531" s="52"/>
      <c r="N531">
        <f>IF(E531=2,E531*propocet!$K$17,propocet!$K$15+propocet!$K$17)</f>
        <v>13.575000000000001</v>
      </c>
      <c r="O531" s="2">
        <f t="shared" si="64"/>
        <v>0</v>
      </c>
      <c r="P531" s="2">
        <f t="shared" si="65"/>
        <v>0</v>
      </c>
      <c r="Q531" s="2">
        <f>E531*VLOOKUP(popis!$B$23,Uvse,2,0)</f>
        <v>11.174999999999999</v>
      </c>
      <c r="R531" s="2">
        <f>E531*VLOOKUP(popis!$B$28,Uvse,2,0)</f>
        <v>5.4375</v>
      </c>
      <c r="S531" s="2">
        <f>IF(F531=12,CO_ukony!$K$7,IF(F531=6,CO_ukony!$K$6,IF(F531=3,propocet!$K$20,F531*VLOOKUP($AA$13,Uvse,2,0))))</f>
        <v>5.9013888888888895</v>
      </c>
      <c r="T531" s="2">
        <f>IF(F531=12,CO_ukony!$K$5,IF(F531=6,CO_ukony!$K$4,IF(F531=3,propocet!$K$22,F531*VLOOKUP($AA$14,Uvse,2,0))))</f>
        <v>8.313194444444445</v>
      </c>
      <c r="U531" s="2">
        <f t="shared" si="66"/>
        <v>14.374999999999998</v>
      </c>
      <c r="V531" s="2">
        <f t="shared" si="67"/>
        <v>9.7125000000000004</v>
      </c>
      <c r="W531" s="2">
        <f t="shared" si="68"/>
        <v>0</v>
      </c>
      <c r="X531" s="2">
        <f t="shared" si="69"/>
        <v>20.849999999999998</v>
      </c>
      <c r="Y531" s="2">
        <f t="shared" si="70"/>
        <v>21.6</v>
      </c>
    </row>
    <row r="532" spans="2:25">
      <c r="B532" t="s">
        <v>679</v>
      </c>
      <c r="E532">
        <v>1</v>
      </c>
      <c r="F532">
        <v>2</v>
      </c>
      <c r="G532">
        <v>2</v>
      </c>
      <c r="H532">
        <v>0</v>
      </c>
      <c r="I532">
        <v>2</v>
      </c>
      <c r="J532">
        <v>0</v>
      </c>
      <c r="L532" s="52">
        <f t="shared" si="71"/>
        <v>97.364583333333314</v>
      </c>
      <c r="M532" s="52"/>
      <c r="N532">
        <f>IF(E532=2,E532*propocet!$K$17,propocet!$K$15+propocet!$K$17)</f>
        <v>13.575000000000001</v>
      </c>
      <c r="O532" s="2">
        <f t="shared" si="64"/>
        <v>0</v>
      </c>
      <c r="P532" s="2">
        <f t="shared" si="65"/>
        <v>0</v>
      </c>
      <c r="Q532" s="2">
        <f>E532*VLOOKUP(popis!$B$23,Uvse,2,0)</f>
        <v>11.174999999999999</v>
      </c>
      <c r="R532" s="2">
        <f>E532*VLOOKUP(popis!$B$28,Uvse,2,0)</f>
        <v>5.4375</v>
      </c>
      <c r="S532" s="2">
        <f>IF(F532=12,CO_ukony!$K$7,IF(F532=6,CO_ukony!$K$6,IF(F532=3,propocet!$K$20,F532*VLOOKUP($AA$13,Uvse,2,0))))</f>
        <v>5.9013888888888895</v>
      </c>
      <c r="T532" s="2">
        <f>IF(F532=12,CO_ukony!$K$5,IF(F532=6,CO_ukony!$K$4,IF(F532=3,propocet!$K$22,F532*VLOOKUP($AA$14,Uvse,2,0))))</f>
        <v>8.313194444444445</v>
      </c>
      <c r="U532" s="2">
        <f t="shared" si="66"/>
        <v>14.374999999999998</v>
      </c>
      <c r="V532" s="2">
        <f t="shared" si="67"/>
        <v>9.7125000000000004</v>
      </c>
      <c r="W532" s="2">
        <f t="shared" si="68"/>
        <v>0</v>
      </c>
      <c r="X532" s="2">
        <f t="shared" si="69"/>
        <v>20.849999999999998</v>
      </c>
      <c r="Y532" s="2">
        <f t="shared" si="70"/>
        <v>21.6</v>
      </c>
    </row>
    <row r="533" spans="2:25">
      <c r="B533" t="s">
        <v>680</v>
      </c>
      <c r="E533">
        <v>1</v>
      </c>
      <c r="F533">
        <v>4</v>
      </c>
      <c r="G533">
        <v>2</v>
      </c>
      <c r="H533">
        <v>0</v>
      </c>
      <c r="I533">
        <v>2</v>
      </c>
      <c r="J533">
        <v>0</v>
      </c>
      <c r="L533" s="52">
        <f t="shared" si="71"/>
        <v>111.57916666666665</v>
      </c>
      <c r="M533" s="52"/>
      <c r="N533">
        <f>IF(E533=2,E533*propocet!$K$17,propocet!$K$15+propocet!$K$17)</f>
        <v>13.575000000000001</v>
      </c>
      <c r="O533" s="2">
        <f t="shared" si="64"/>
        <v>0</v>
      </c>
      <c r="P533" s="2">
        <f t="shared" si="65"/>
        <v>0</v>
      </c>
      <c r="Q533" s="2">
        <f>E533*VLOOKUP(popis!$B$23,Uvse,2,0)</f>
        <v>11.174999999999999</v>
      </c>
      <c r="R533" s="2">
        <f>E533*VLOOKUP(popis!$B$28,Uvse,2,0)</f>
        <v>5.4375</v>
      </c>
      <c r="S533" s="2">
        <f>IF(F533=12,CO_ukony!$K$7,IF(F533=6,CO_ukony!$K$6,IF(F533=3,propocet!$K$20,F533*VLOOKUP($AA$13,Uvse,2,0))))</f>
        <v>11.802777777777779</v>
      </c>
      <c r="T533" s="2">
        <f>IF(F533=12,CO_ukony!$K$5,IF(F533=6,CO_ukony!$K$4,IF(F533=3,propocet!$K$22,F533*VLOOKUP($AA$14,Uvse,2,0))))</f>
        <v>16.62638888888889</v>
      </c>
      <c r="U533" s="2">
        <f t="shared" si="66"/>
        <v>14.374999999999998</v>
      </c>
      <c r="V533" s="2">
        <f t="shared" si="67"/>
        <v>9.7125000000000004</v>
      </c>
      <c r="W533" s="2">
        <f t="shared" si="68"/>
        <v>0</v>
      </c>
      <c r="X533" s="2">
        <f t="shared" si="69"/>
        <v>20.849999999999998</v>
      </c>
      <c r="Y533" s="2">
        <f t="shared" si="70"/>
        <v>21.6</v>
      </c>
    </row>
    <row r="534" spans="2:25">
      <c r="B534" t="s">
        <v>681</v>
      </c>
      <c r="E534">
        <v>1</v>
      </c>
      <c r="F534">
        <v>4</v>
      </c>
      <c r="G534">
        <v>2</v>
      </c>
      <c r="H534">
        <v>0</v>
      </c>
      <c r="I534">
        <v>2</v>
      </c>
      <c r="J534">
        <v>0</v>
      </c>
      <c r="L534" s="52">
        <f t="shared" si="71"/>
        <v>111.57916666666665</v>
      </c>
      <c r="M534" s="52"/>
      <c r="N534">
        <f>IF(E534=2,E534*propocet!$K$17,propocet!$K$15+propocet!$K$17)</f>
        <v>13.575000000000001</v>
      </c>
      <c r="O534" s="2">
        <f t="shared" si="64"/>
        <v>0</v>
      </c>
      <c r="P534" s="2">
        <f t="shared" si="65"/>
        <v>0</v>
      </c>
      <c r="Q534" s="2">
        <f>E534*VLOOKUP(popis!$B$23,Uvse,2,0)</f>
        <v>11.174999999999999</v>
      </c>
      <c r="R534" s="2">
        <f>E534*VLOOKUP(popis!$B$28,Uvse,2,0)</f>
        <v>5.4375</v>
      </c>
      <c r="S534" s="2">
        <f>IF(F534=12,CO_ukony!$K$7,IF(F534=6,CO_ukony!$K$6,IF(F534=3,propocet!$K$20,F534*VLOOKUP($AA$13,Uvse,2,0))))</f>
        <v>11.802777777777779</v>
      </c>
      <c r="T534" s="2">
        <f>IF(F534=12,CO_ukony!$K$5,IF(F534=6,CO_ukony!$K$4,IF(F534=3,propocet!$K$22,F534*VLOOKUP($AA$14,Uvse,2,0))))</f>
        <v>16.62638888888889</v>
      </c>
      <c r="U534" s="2">
        <f t="shared" si="66"/>
        <v>14.374999999999998</v>
      </c>
      <c r="V534" s="2">
        <f t="shared" si="67"/>
        <v>9.7125000000000004</v>
      </c>
      <c r="W534" s="2">
        <f t="shared" si="68"/>
        <v>0</v>
      </c>
      <c r="X534" s="2">
        <f t="shared" si="69"/>
        <v>20.849999999999998</v>
      </c>
      <c r="Y534" s="2">
        <f t="shared" si="70"/>
        <v>21.6</v>
      </c>
    </row>
    <row r="535" spans="2:25">
      <c r="B535" t="s">
        <v>682</v>
      </c>
      <c r="E535">
        <v>2</v>
      </c>
      <c r="F535">
        <v>4</v>
      </c>
      <c r="G535">
        <v>2</v>
      </c>
      <c r="H535">
        <v>0</v>
      </c>
      <c r="I535">
        <v>2</v>
      </c>
      <c r="J535">
        <v>0</v>
      </c>
      <c r="L535" s="52">
        <f t="shared" si="71"/>
        <v>128.19166666666666</v>
      </c>
      <c r="M535" s="52"/>
      <c r="N535">
        <f>IF(E535=2,E535*propocet!$K$17,propocet!$K$15+propocet!$K$17)</f>
        <v>6.5000000000000009</v>
      </c>
      <c r="O535" s="2">
        <f t="shared" si="64"/>
        <v>0</v>
      </c>
      <c r="P535" s="2">
        <f t="shared" si="65"/>
        <v>0</v>
      </c>
      <c r="Q535" s="2">
        <f>E535*VLOOKUP(popis!$B$23,Uvse,2,0)</f>
        <v>22.349999999999998</v>
      </c>
      <c r="R535" s="2">
        <f>E535*VLOOKUP(popis!$B$28,Uvse,2,0)</f>
        <v>10.875</v>
      </c>
      <c r="S535" s="2">
        <f>IF(F535=12,CO_ukony!$K$7,IF(F535=6,CO_ukony!$K$6,IF(F535=3,propocet!$K$20,F535*VLOOKUP($AA$13,Uvse,2,0))))</f>
        <v>11.802777777777779</v>
      </c>
      <c r="T535" s="2">
        <f>IF(F535=12,CO_ukony!$K$5,IF(F535=6,CO_ukony!$K$4,IF(F535=3,propocet!$K$22,F535*VLOOKUP($AA$14,Uvse,2,0))))</f>
        <v>16.62638888888889</v>
      </c>
      <c r="U535" s="2">
        <f t="shared" si="66"/>
        <v>14.374999999999998</v>
      </c>
      <c r="V535" s="2">
        <f t="shared" si="67"/>
        <v>9.7125000000000004</v>
      </c>
      <c r="W535" s="2">
        <f t="shared" si="68"/>
        <v>0</v>
      </c>
      <c r="X535" s="2">
        <f t="shared" si="69"/>
        <v>20.849999999999998</v>
      </c>
      <c r="Y535" s="2">
        <f t="shared" si="70"/>
        <v>21.6</v>
      </c>
    </row>
    <row r="536" spans="2:25">
      <c r="B536" t="s">
        <v>683</v>
      </c>
      <c r="E536">
        <v>2</v>
      </c>
      <c r="F536">
        <v>12</v>
      </c>
      <c r="G536">
        <v>2</v>
      </c>
      <c r="H536">
        <v>0</v>
      </c>
      <c r="I536">
        <v>2</v>
      </c>
      <c r="J536">
        <v>0</v>
      </c>
      <c r="L536" s="52">
        <f t="shared" si="71"/>
        <v>187.75</v>
      </c>
      <c r="M536" s="52"/>
      <c r="N536">
        <f>IF(E536=2,E536*propocet!$K$17,propocet!$K$15+propocet!$K$17)</f>
        <v>6.5000000000000009</v>
      </c>
      <c r="O536" s="2">
        <f t="shared" si="64"/>
        <v>0</v>
      </c>
      <c r="P536" s="2">
        <f t="shared" si="65"/>
        <v>0</v>
      </c>
      <c r="Q536" s="2">
        <f>E536*VLOOKUP(popis!$B$23,Uvse,2,0)</f>
        <v>22.349999999999998</v>
      </c>
      <c r="R536" s="2">
        <f>E536*VLOOKUP(popis!$B$28,Uvse,2,0)</f>
        <v>10.875</v>
      </c>
      <c r="S536" s="2">
        <f>IF(F536=12,CO_ukony!$K$7,IF(F536=6,CO_ukony!$K$6,IF(F536=3,propocet!$K$20,F536*VLOOKUP($AA$13,Uvse,2,0))))</f>
        <v>34.125</v>
      </c>
      <c r="T536" s="2">
        <f>IF(F536=12,CO_ukony!$K$5,IF(F536=6,CO_ukony!$K$4,IF(F536=3,propocet!$K$22,F536*VLOOKUP($AA$14,Uvse,2,0))))</f>
        <v>53.862500000000004</v>
      </c>
      <c r="U536" s="2">
        <f t="shared" si="66"/>
        <v>14.374999999999998</v>
      </c>
      <c r="V536" s="2">
        <f t="shared" si="67"/>
        <v>9.7125000000000004</v>
      </c>
      <c r="W536" s="2">
        <f t="shared" si="68"/>
        <v>0</v>
      </c>
      <c r="X536" s="2">
        <f t="shared" si="69"/>
        <v>20.849999999999998</v>
      </c>
      <c r="Y536" s="2">
        <f t="shared" si="70"/>
        <v>21.6</v>
      </c>
    </row>
    <row r="537" spans="2:25">
      <c r="B537" t="s">
        <v>684</v>
      </c>
      <c r="E537">
        <v>1</v>
      </c>
      <c r="F537">
        <v>2</v>
      </c>
      <c r="G537">
        <v>2</v>
      </c>
      <c r="H537">
        <v>0</v>
      </c>
      <c r="I537">
        <v>2</v>
      </c>
      <c r="J537">
        <v>0</v>
      </c>
      <c r="L537" s="52">
        <f t="shared" si="71"/>
        <v>97.364583333333314</v>
      </c>
      <c r="M537" s="52"/>
      <c r="N537">
        <f>IF(E537=2,E537*propocet!$K$17,propocet!$K$15+propocet!$K$17)</f>
        <v>13.575000000000001</v>
      </c>
      <c r="O537" s="2">
        <f t="shared" si="64"/>
        <v>0</v>
      </c>
      <c r="P537" s="2">
        <f t="shared" si="65"/>
        <v>0</v>
      </c>
      <c r="Q537" s="2">
        <f>E537*VLOOKUP(popis!$B$23,Uvse,2,0)</f>
        <v>11.174999999999999</v>
      </c>
      <c r="R537" s="2">
        <f>E537*VLOOKUP(popis!$B$28,Uvse,2,0)</f>
        <v>5.4375</v>
      </c>
      <c r="S537" s="2">
        <f>IF(F537=12,CO_ukony!$K$7,IF(F537=6,CO_ukony!$K$6,IF(F537=3,propocet!$K$20,F537*VLOOKUP($AA$13,Uvse,2,0))))</f>
        <v>5.9013888888888895</v>
      </c>
      <c r="T537" s="2">
        <f>IF(F537=12,CO_ukony!$K$5,IF(F537=6,CO_ukony!$K$4,IF(F537=3,propocet!$K$22,F537*VLOOKUP($AA$14,Uvse,2,0))))</f>
        <v>8.313194444444445</v>
      </c>
      <c r="U537" s="2">
        <f t="shared" si="66"/>
        <v>14.374999999999998</v>
      </c>
      <c r="V537" s="2">
        <f t="shared" si="67"/>
        <v>9.7125000000000004</v>
      </c>
      <c r="W537" s="2">
        <f t="shared" si="68"/>
        <v>0</v>
      </c>
      <c r="X537" s="2">
        <f t="shared" si="69"/>
        <v>20.849999999999998</v>
      </c>
      <c r="Y537" s="2">
        <f t="shared" si="70"/>
        <v>21.6</v>
      </c>
    </row>
    <row r="538" spans="2:25">
      <c r="B538" t="s">
        <v>685</v>
      </c>
      <c r="E538">
        <v>1</v>
      </c>
      <c r="F538">
        <v>4</v>
      </c>
      <c r="G538">
        <v>2</v>
      </c>
      <c r="H538">
        <v>0</v>
      </c>
      <c r="I538">
        <v>2</v>
      </c>
      <c r="J538">
        <v>0</v>
      </c>
      <c r="L538" s="52">
        <f t="shared" si="71"/>
        <v>111.57916666666665</v>
      </c>
      <c r="M538" s="52"/>
      <c r="N538">
        <f>IF(E538=2,E538*propocet!$K$17,propocet!$K$15+propocet!$K$17)</f>
        <v>13.575000000000001</v>
      </c>
      <c r="O538" s="2">
        <f t="shared" si="64"/>
        <v>0</v>
      </c>
      <c r="P538" s="2">
        <f t="shared" si="65"/>
        <v>0</v>
      </c>
      <c r="Q538" s="2">
        <f>E538*VLOOKUP(popis!$B$23,Uvse,2,0)</f>
        <v>11.174999999999999</v>
      </c>
      <c r="R538" s="2">
        <f>E538*VLOOKUP(popis!$B$28,Uvse,2,0)</f>
        <v>5.4375</v>
      </c>
      <c r="S538" s="2">
        <f>IF(F538=12,CO_ukony!$K$7,IF(F538=6,CO_ukony!$K$6,IF(F538=3,propocet!$K$20,F538*VLOOKUP($AA$13,Uvse,2,0))))</f>
        <v>11.802777777777779</v>
      </c>
      <c r="T538" s="2">
        <f>IF(F538=12,CO_ukony!$K$5,IF(F538=6,CO_ukony!$K$4,IF(F538=3,propocet!$K$22,F538*VLOOKUP($AA$14,Uvse,2,0))))</f>
        <v>16.62638888888889</v>
      </c>
      <c r="U538" s="2">
        <f t="shared" si="66"/>
        <v>14.374999999999998</v>
      </c>
      <c r="V538" s="2">
        <f t="shared" si="67"/>
        <v>9.7125000000000004</v>
      </c>
      <c r="W538" s="2">
        <f t="shared" si="68"/>
        <v>0</v>
      </c>
      <c r="X538" s="2">
        <f t="shared" si="69"/>
        <v>20.849999999999998</v>
      </c>
      <c r="Y538" s="2">
        <f t="shared" si="70"/>
        <v>21.6</v>
      </c>
    </row>
    <row r="539" spans="2:25">
      <c r="B539" t="s">
        <v>686</v>
      </c>
      <c r="E539">
        <v>2</v>
      </c>
      <c r="F539">
        <v>12</v>
      </c>
      <c r="G539">
        <v>2</v>
      </c>
      <c r="H539">
        <v>0</v>
      </c>
      <c r="I539">
        <v>2</v>
      </c>
      <c r="J539">
        <v>0</v>
      </c>
      <c r="L539" s="52">
        <f t="shared" si="71"/>
        <v>187.75</v>
      </c>
      <c r="M539" s="52"/>
      <c r="N539">
        <f>IF(E539=2,E539*propocet!$K$17,propocet!$K$15+propocet!$K$17)</f>
        <v>6.5000000000000009</v>
      </c>
      <c r="O539" s="2">
        <f t="shared" si="64"/>
        <v>0</v>
      </c>
      <c r="P539" s="2">
        <f t="shared" si="65"/>
        <v>0</v>
      </c>
      <c r="Q539" s="2">
        <f>E539*VLOOKUP(popis!$B$23,Uvse,2,0)</f>
        <v>22.349999999999998</v>
      </c>
      <c r="R539" s="2">
        <f>E539*VLOOKUP(popis!$B$28,Uvse,2,0)</f>
        <v>10.875</v>
      </c>
      <c r="S539" s="2">
        <f>IF(F539=12,CO_ukony!$K$7,IF(F539=6,CO_ukony!$K$6,IF(F539=3,propocet!$K$20,F539*VLOOKUP($AA$13,Uvse,2,0))))</f>
        <v>34.125</v>
      </c>
      <c r="T539" s="2">
        <f>IF(F539=12,CO_ukony!$K$5,IF(F539=6,CO_ukony!$K$4,IF(F539=3,propocet!$K$22,F539*VLOOKUP($AA$14,Uvse,2,0))))</f>
        <v>53.862500000000004</v>
      </c>
      <c r="U539" s="2">
        <f t="shared" si="66"/>
        <v>14.374999999999998</v>
      </c>
      <c r="V539" s="2">
        <f t="shared" si="67"/>
        <v>9.7125000000000004</v>
      </c>
      <c r="W539" s="2">
        <f t="shared" si="68"/>
        <v>0</v>
      </c>
      <c r="X539" s="2">
        <f t="shared" si="69"/>
        <v>20.849999999999998</v>
      </c>
      <c r="Y539" s="2">
        <f t="shared" si="70"/>
        <v>21.6</v>
      </c>
    </row>
    <row r="540" spans="2:25">
      <c r="B540" t="s">
        <v>687</v>
      </c>
      <c r="E540">
        <v>1</v>
      </c>
      <c r="F540">
        <v>6</v>
      </c>
      <c r="G540">
        <v>2</v>
      </c>
      <c r="H540">
        <v>0</v>
      </c>
      <c r="I540">
        <v>2</v>
      </c>
      <c r="J540">
        <v>0</v>
      </c>
      <c r="L540" s="52">
        <f t="shared" si="71"/>
        <v>121.9375</v>
      </c>
      <c r="M540" s="52"/>
      <c r="N540">
        <f>IF(E540=2,E540*propocet!$K$17,propocet!$K$15+propocet!$K$17)</f>
        <v>13.575000000000001</v>
      </c>
      <c r="O540" s="2">
        <f t="shared" si="64"/>
        <v>0</v>
      </c>
      <c r="P540" s="2">
        <f t="shared" si="65"/>
        <v>0</v>
      </c>
      <c r="Q540" s="2">
        <f>E540*VLOOKUP(popis!$B$23,Uvse,2,0)</f>
        <v>11.174999999999999</v>
      </c>
      <c r="R540" s="2">
        <f>E540*VLOOKUP(popis!$B$28,Uvse,2,0)</f>
        <v>5.4375</v>
      </c>
      <c r="S540" s="2">
        <f>IF(F540=12,CO_ukony!$K$7,IF(F540=6,CO_ukony!$K$6,IF(F540=3,propocet!$K$20,F540*VLOOKUP($AA$13,Uvse,2,0))))</f>
        <v>14.725</v>
      </c>
      <c r="T540" s="2">
        <f>IF(F540=12,CO_ukony!$K$5,IF(F540=6,CO_ukony!$K$4,IF(F540=3,propocet!$K$22,F540*VLOOKUP($AA$14,Uvse,2,0))))</f>
        <v>24.0625</v>
      </c>
      <c r="U540" s="2">
        <f t="shared" si="66"/>
        <v>14.374999999999998</v>
      </c>
      <c r="V540" s="2">
        <f t="shared" si="67"/>
        <v>9.7125000000000004</v>
      </c>
      <c r="W540" s="2">
        <f t="shared" si="68"/>
        <v>0</v>
      </c>
      <c r="X540" s="2">
        <f t="shared" si="69"/>
        <v>20.849999999999998</v>
      </c>
      <c r="Y540" s="2">
        <f t="shared" si="70"/>
        <v>21.6</v>
      </c>
    </row>
    <row r="541" spans="2:25">
      <c r="B541" t="s">
        <v>688</v>
      </c>
      <c r="E541">
        <v>2</v>
      </c>
      <c r="F541">
        <v>4</v>
      </c>
      <c r="G541">
        <v>2</v>
      </c>
      <c r="H541">
        <v>0</v>
      </c>
      <c r="I541">
        <v>2</v>
      </c>
      <c r="J541">
        <v>0</v>
      </c>
      <c r="L541" s="52">
        <f t="shared" si="71"/>
        <v>128.19166666666666</v>
      </c>
      <c r="M541" s="52"/>
      <c r="N541">
        <f>IF(E541=2,E541*propocet!$K$17,propocet!$K$15+propocet!$K$17)</f>
        <v>6.5000000000000009</v>
      </c>
      <c r="O541" s="2">
        <f t="shared" si="64"/>
        <v>0</v>
      </c>
      <c r="P541" s="2">
        <f t="shared" si="65"/>
        <v>0</v>
      </c>
      <c r="Q541" s="2">
        <f>E541*VLOOKUP(popis!$B$23,Uvse,2,0)</f>
        <v>22.349999999999998</v>
      </c>
      <c r="R541" s="2">
        <f>E541*VLOOKUP(popis!$B$28,Uvse,2,0)</f>
        <v>10.875</v>
      </c>
      <c r="S541" s="2">
        <f>IF(F541=12,CO_ukony!$K$7,IF(F541=6,CO_ukony!$K$6,IF(F541=3,propocet!$K$20,F541*VLOOKUP($AA$13,Uvse,2,0))))</f>
        <v>11.802777777777779</v>
      </c>
      <c r="T541" s="2">
        <f>IF(F541=12,CO_ukony!$K$5,IF(F541=6,CO_ukony!$K$4,IF(F541=3,propocet!$K$22,F541*VLOOKUP($AA$14,Uvse,2,0))))</f>
        <v>16.62638888888889</v>
      </c>
      <c r="U541" s="2">
        <f t="shared" si="66"/>
        <v>14.374999999999998</v>
      </c>
      <c r="V541" s="2">
        <f t="shared" si="67"/>
        <v>9.7125000000000004</v>
      </c>
      <c r="W541" s="2">
        <f t="shared" si="68"/>
        <v>0</v>
      </c>
      <c r="X541" s="2">
        <f t="shared" si="69"/>
        <v>20.849999999999998</v>
      </c>
      <c r="Y541" s="2">
        <f t="shared" si="70"/>
        <v>21.6</v>
      </c>
    </row>
    <row r="542" spans="2:25">
      <c r="B542" t="s">
        <v>689</v>
      </c>
      <c r="E542">
        <v>2</v>
      </c>
      <c r="F542">
        <v>12</v>
      </c>
      <c r="G542">
        <v>0</v>
      </c>
      <c r="H542">
        <v>0</v>
      </c>
      <c r="I542">
        <v>2</v>
      </c>
      <c r="J542">
        <v>0</v>
      </c>
      <c r="L542" s="52">
        <f t="shared" si="71"/>
        <v>163.66249999999999</v>
      </c>
      <c r="M542" s="52"/>
      <c r="N542">
        <f>IF(E542=2,E542*propocet!$K$17,propocet!$K$15+propocet!$K$17)</f>
        <v>6.5000000000000009</v>
      </c>
      <c r="O542" s="2">
        <f t="shared" si="64"/>
        <v>0</v>
      </c>
      <c r="P542" s="2">
        <f t="shared" si="65"/>
        <v>0</v>
      </c>
      <c r="Q542" s="2">
        <f>E542*VLOOKUP(popis!$B$23,Uvse,2,0)</f>
        <v>22.349999999999998</v>
      </c>
      <c r="R542" s="2">
        <f>E542*VLOOKUP(popis!$B$28,Uvse,2,0)</f>
        <v>10.875</v>
      </c>
      <c r="S542" s="2">
        <f>IF(F542=12,CO_ukony!$K$7,IF(F542=6,CO_ukony!$K$6,IF(F542=3,propocet!$K$20,F542*VLOOKUP($AA$13,Uvse,2,0))))</f>
        <v>34.125</v>
      </c>
      <c r="T542" s="2">
        <f>IF(F542=12,CO_ukony!$K$5,IF(F542=6,CO_ukony!$K$4,IF(F542=3,propocet!$K$22,F542*VLOOKUP($AA$14,Uvse,2,0))))</f>
        <v>53.862500000000004</v>
      </c>
      <c r="U542" s="2">
        <f t="shared" si="66"/>
        <v>0</v>
      </c>
      <c r="V542" s="2">
        <f t="shared" si="67"/>
        <v>0</v>
      </c>
      <c r="W542" s="2">
        <f t="shared" si="68"/>
        <v>0</v>
      </c>
      <c r="X542" s="2">
        <f t="shared" si="69"/>
        <v>20.849999999999998</v>
      </c>
      <c r="Y542" s="2">
        <f t="shared" si="70"/>
        <v>21.6</v>
      </c>
    </row>
    <row r="543" spans="2:25">
      <c r="B543" t="s">
        <v>690</v>
      </c>
      <c r="E543">
        <v>2</v>
      </c>
      <c r="F543">
        <v>2</v>
      </c>
      <c r="G543">
        <v>0</v>
      </c>
      <c r="H543">
        <v>0</v>
      </c>
      <c r="I543">
        <v>2</v>
      </c>
      <c r="J543">
        <v>0</v>
      </c>
      <c r="L543" s="52">
        <f t="shared" si="71"/>
        <v>89.88958333333332</v>
      </c>
      <c r="M543" s="52"/>
      <c r="N543">
        <f>IF(E543=2,E543*propocet!$K$17,propocet!$K$15+propocet!$K$17)</f>
        <v>6.5000000000000009</v>
      </c>
      <c r="O543" s="2">
        <f t="shared" si="64"/>
        <v>0</v>
      </c>
      <c r="P543" s="2">
        <f t="shared" si="65"/>
        <v>0</v>
      </c>
      <c r="Q543" s="2">
        <f>E543*VLOOKUP(popis!$B$23,Uvse,2,0)</f>
        <v>22.349999999999998</v>
      </c>
      <c r="R543" s="2">
        <f>E543*VLOOKUP(popis!$B$28,Uvse,2,0)</f>
        <v>10.875</v>
      </c>
      <c r="S543" s="2">
        <f>IF(F543=12,CO_ukony!$K$7,IF(F543=6,CO_ukony!$K$6,IF(F543=3,propocet!$K$20,F543*VLOOKUP($AA$13,Uvse,2,0))))</f>
        <v>5.9013888888888895</v>
      </c>
      <c r="T543" s="2">
        <f>IF(F543=12,CO_ukony!$K$5,IF(F543=6,CO_ukony!$K$4,IF(F543=3,propocet!$K$22,F543*VLOOKUP($AA$14,Uvse,2,0))))</f>
        <v>8.313194444444445</v>
      </c>
      <c r="U543" s="2">
        <f t="shared" si="66"/>
        <v>0</v>
      </c>
      <c r="V543" s="2">
        <f t="shared" si="67"/>
        <v>0</v>
      </c>
      <c r="W543" s="2">
        <f t="shared" si="68"/>
        <v>0</v>
      </c>
      <c r="X543" s="2">
        <f t="shared" si="69"/>
        <v>20.849999999999998</v>
      </c>
      <c r="Y543" s="2">
        <f t="shared" si="70"/>
        <v>21.6</v>
      </c>
    </row>
    <row r="544" spans="2:25">
      <c r="B544" t="s">
        <v>691</v>
      </c>
      <c r="E544">
        <v>2</v>
      </c>
      <c r="F544">
        <v>12</v>
      </c>
      <c r="G544">
        <v>0</v>
      </c>
      <c r="H544">
        <v>0</v>
      </c>
      <c r="I544">
        <v>2</v>
      </c>
      <c r="J544">
        <v>0</v>
      </c>
      <c r="L544" s="52">
        <f t="shared" si="71"/>
        <v>163.66249999999999</v>
      </c>
      <c r="M544" s="52"/>
      <c r="N544">
        <f>IF(E544=2,E544*propocet!$K$17,propocet!$K$15+propocet!$K$17)</f>
        <v>6.5000000000000009</v>
      </c>
      <c r="O544" s="2">
        <f t="shared" si="64"/>
        <v>0</v>
      </c>
      <c r="P544" s="2">
        <f t="shared" si="65"/>
        <v>0</v>
      </c>
      <c r="Q544" s="2">
        <f>E544*VLOOKUP(popis!$B$23,Uvse,2,0)</f>
        <v>22.349999999999998</v>
      </c>
      <c r="R544" s="2">
        <f>E544*VLOOKUP(popis!$B$28,Uvse,2,0)</f>
        <v>10.875</v>
      </c>
      <c r="S544" s="2">
        <f>IF(F544=12,CO_ukony!$K$7,IF(F544=6,CO_ukony!$K$6,IF(F544=3,propocet!$K$20,F544*VLOOKUP($AA$13,Uvse,2,0))))</f>
        <v>34.125</v>
      </c>
      <c r="T544" s="2">
        <f>IF(F544=12,CO_ukony!$K$5,IF(F544=6,CO_ukony!$K$4,IF(F544=3,propocet!$K$22,F544*VLOOKUP($AA$14,Uvse,2,0))))</f>
        <v>53.862500000000004</v>
      </c>
      <c r="U544" s="2">
        <f t="shared" si="66"/>
        <v>0</v>
      </c>
      <c r="V544" s="2">
        <f t="shared" si="67"/>
        <v>0</v>
      </c>
      <c r="W544" s="2">
        <f t="shared" si="68"/>
        <v>0</v>
      </c>
      <c r="X544" s="2">
        <f t="shared" si="69"/>
        <v>20.849999999999998</v>
      </c>
      <c r="Y544" s="2">
        <f t="shared" si="70"/>
        <v>21.6</v>
      </c>
    </row>
    <row r="545" spans="2:25">
      <c r="B545" t="s">
        <v>692</v>
      </c>
      <c r="E545">
        <v>2</v>
      </c>
      <c r="F545">
        <v>8</v>
      </c>
      <c r="G545">
        <v>0</v>
      </c>
      <c r="H545">
        <v>0</v>
      </c>
      <c r="I545">
        <v>2</v>
      </c>
      <c r="J545">
        <v>0</v>
      </c>
      <c r="L545" s="52">
        <f t="shared" si="71"/>
        <v>132.53333333333333</v>
      </c>
      <c r="M545" s="52"/>
      <c r="N545">
        <f>IF(E545=2,E545*propocet!$K$17,propocet!$K$15+propocet!$K$17)</f>
        <v>6.5000000000000009</v>
      </c>
      <c r="O545" s="2">
        <f t="shared" si="64"/>
        <v>0</v>
      </c>
      <c r="P545" s="2">
        <f t="shared" si="65"/>
        <v>0</v>
      </c>
      <c r="Q545" s="2">
        <f>E545*VLOOKUP(popis!$B$23,Uvse,2,0)</f>
        <v>22.349999999999998</v>
      </c>
      <c r="R545" s="2">
        <f>E545*VLOOKUP(popis!$B$28,Uvse,2,0)</f>
        <v>10.875</v>
      </c>
      <c r="S545" s="2">
        <f>IF(F545=12,CO_ukony!$K$7,IF(F545=6,CO_ukony!$K$6,IF(F545=3,propocet!$K$20,F545*VLOOKUP($AA$13,Uvse,2,0))))</f>
        <v>23.605555555555558</v>
      </c>
      <c r="T545" s="2">
        <f>IF(F545=12,CO_ukony!$K$5,IF(F545=6,CO_ukony!$K$4,IF(F545=3,propocet!$K$22,F545*VLOOKUP($AA$14,Uvse,2,0))))</f>
        <v>33.25277777777778</v>
      </c>
      <c r="U545" s="2">
        <f t="shared" si="66"/>
        <v>0</v>
      </c>
      <c r="V545" s="2">
        <f t="shared" si="67"/>
        <v>0</v>
      </c>
      <c r="W545" s="2">
        <f t="shared" si="68"/>
        <v>0</v>
      </c>
      <c r="X545" s="2">
        <f t="shared" si="69"/>
        <v>20.849999999999998</v>
      </c>
      <c r="Y545" s="2">
        <f t="shared" si="70"/>
        <v>21.6</v>
      </c>
    </row>
    <row r="546" spans="2:25">
      <c r="B546" t="s">
        <v>693</v>
      </c>
      <c r="E546">
        <v>2</v>
      </c>
      <c r="F546">
        <v>2</v>
      </c>
      <c r="G546">
        <v>0</v>
      </c>
      <c r="H546">
        <v>0</v>
      </c>
      <c r="I546">
        <v>2</v>
      </c>
      <c r="J546">
        <v>0</v>
      </c>
      <c r="L546" s="52">
        <f t="shared" si="71"/>
        <v>89.88958333333332</v>
      </c>
      <c r="M546" s="52"/>
      <c r="N546">
        <f>IF(E546=2,E546*propocet!$K$17,propocet!$K$15+propocet!$K$17)</f>
        <v>6.5000000000000009</v>
      </c>
      <c r="O546" s="2">
        <f t="shared" si="64"/>
        <v>0</v>
      </c>
      <c r="P546" s="2">
        <f t="shared" si="65"/>
        <v>0</v>
      </c>
      <c r="Q546" s="2">
        <f>E546*VLOOKUP(popis!$B$23,Uvse,2,0)</f>
        <v>22.349999999999998</v>
      </c>
      <c r="R546" s="2">
        <f>E546*VLOOKUP(popis!$B$28,Uvse,2,0)</f>
        <v>10.875</v>
      </c>
      <c r="S546" s="2">
        <f>IF(F546=12,CO_ukony!$K$7,IF(F546=6,CO_ukony!$K$6,IF(F546=3,propocet!$K$20,F546*VLOOKUP($AA$13,Uvse,2,0))))</f>
        <v>5.9013888888888895</v>
      </c>
      <c r="T546" s="2">
        <f>IF(F546=12,CO_ukony!$K$5,IF(F546=6,CO_ukony!$K$4,IF(F546=3,propocet!$K$22,F546*VLOOKUP($AA$14,Uvse,2,0))))</f>
        <v>8.313194444444445</v>
      </c>
      <c r="U546" s="2">
        <f t="shared" si="66"/>
        <v>0</v>
      </c>
      <c r="V546" s="2">
        <f t="shared" si="67"/>
        <v>0</v>
      </c>
      <c r="W546" s="2">
        <f t="shared" si="68"/>
        <v>0</v>
      </c>
      <c r="X546" s="2">
        <f t="shared" si="69"/>
        <v>20.849999999999998</v>
      </c>
      <c r="Y546" s="2">
        <f t="shared" si="70"/>
        <v>21.6</v>
      </c>
    </row>
    <row r="547" spans="2:25">
      <c r="B547" t="s">
        <v>694</v>
      </c>
      <c r="E547">
        <v>2</v>
      </c>
      <c r="F547">
        <v>2</v>
      </c>
      <c r="G547">
        <v>0</v>
      </c>
      <c r="H547">
        <v>0</v>
      </c>
      <c r="I547">
        <v>2</v>
      </c>
      <c r="J547">
        <v>0</v>
      </c>
      <c r="L547" s="52">
        <f t="shared" si="71"/>
        <v>89.88958333333332</v>
      </c>
      <c r="M547" s="52"/>
      <c r="N547">
        <f>IF(E547=2,E547*propocet!$K$17,propocet!$K$15+propocet!$K$17)</f>
        <v>6.5000000000000009</v>
      </c>
      <c r="O547" s="2">
        <f t="shared" si="64"/>
        <v>0</v>
      </c>
      <c r="P547" s="2">
        <f t="shared" si="65"/>
        <v>0</v>
      </c>
      <c r="Q547" s="2">
        <f>E547*VLOOKUP(popis!$B$23,Uvse,2,0)</f>
        <v>22.349999999999998</v>
      </c>
      <c r="R547" s="2">
        <f>E547*VLOOKUP(popis!$B$28,Uvse,2,0)</f>
        <v>10.875</v>
      </c>
      <c r="S547" s="2">
        <f>IF(F547=12,CO_ukony!$K$7,IF(F547=6,CO_ukony!$K$6,IF(F547=3,propocet!$K$20,F547*VLOOKUP($AA$13,Uvse,2,0))))</f>
        <v>5.9013888888888895</v>
      </c>
      <c r="T547" s="2">
        <f>IF(F547=12,CO_ukony!$K$5,IF(F547=6,CO_ukony!$K$4,IF(F547=3,propocet!$K$22,F547*VLOOKUP($AA$14,Uvse,2,0))))</f>
        <v>8.313194444444445</v>
      </c>
      <c r="U547" s="2">
        <f t="shared" si="66"/>
        <v>0</v>
      </c>
      <c r="V547" s="2">
        <f t="shared" si="67"/>
        <v>0</v>
      </c>
      <c r="W547" s="2">
        <f t="shared" si="68"/>
        <v>0</v>
      </c>
      <c r="X547" s="2">
        <f t="shared" si="69"/>
        <v>20.849999999999998</v>
      </c>
      <c r="Y547" s="2">
        <f t="shared" si="70"/>
        <v>21.6</v>
      </c>
    </row>
    <row r="548" spans="2:25">
      <c r="B548" t="s">
        <v>695</v>
      </c>
      <c r="E548">
        <v>2</v>
      </c>
      <c r="F548">
        <v>2</v>
      </c>
      <c r="G548">
        <v>0</v>
      </c>
      <c r="H548">
        <v>0</v>
      </c>
      <c r="I548">
        <v>2</v>
      </c>
      <c r="J548">
        <v>0</v>
      </c>
      <c r="L548" s="52">
        <f t="shared" si="71"/>
        <v>89.88958333333332</v>
      </c>
      <c r="M548" s="52"/>
      <c r="N548">
        <f>IF(E548=2,E548*propocet!$K$17,propocet!$K$15+propocet!$K$17)</f>
        <v>6.5000000000000009</v>
      </c>
      <c r="O548" s="2">
        <f t="shared" si="64"/>
        <v>0</v>
      </c>
      <c r="P548" s="2">
        <f t="shared" si="65"/>
        <v>0</v>
      </c>
      <c r="Q548" s="2">
        <f>E548*VLOOKUP(popis!$B$23,Uvse,2,0)</f>
        <v>22.349999999999998</v>
      </c>
      <c r="R548" s="2">
        <f>E548*VLOOKUP(popis!$B$28,Uvse,2,0)</f>
        <v>10.875</v>
      </c>
      <c r="S548" s="2">
        <f>IF(F548=12,CO_ukony!$K$7,IF(F548=6,CO_ukony!$K$6,IF(F548=3,propocet!$K$20,F548*VLOOKUP($AA$13,Uvse,2,0))))</f>
        <v>5.9013888888888895</v>
      </c>
      <c r="T548" s="2">
        <f>IF(F548=12,CO_ukony!$K$5,IF(F548=6,CO_ukony!$K$4,IF(F548=3,propocet!$K$22,F548*VLOOKUP($AA$14,Uvse,2,0))))</f>
        <v>8.313194444444445</v>
      </c>
      <c r="U548" s="2">
        <f t="shared" si="66"/>
        <v>0</v>
      </c>
      <c r="V548" s="2">
        <f t="shared" si="67"/>
        <v>0</v>
      </c>
      <c r="W548" s="2">
        <f t="shared" si="68"/>
        <v>0</v>
      </c>
      <c r="X548" s="2">
        <f t="shared" si="69"/>
        <v>20.849999999999998</v>
      </c>
      <c r="Y548" s="2">
        <f t="shared" si="70"/>
        <v>21.6</v>
      </c>
    </row>
    <row r="549" spans="2:25">
      <c r="B549" t="s">
        <v>696</v>
      </c>
      <c r="E549">
        <v>2</v>
      </c>
      <c r="F549">
        <v>2</v>
      </c>
      <c r="G549">
        <v>0</v>
      </c>
      <c r="H549">
        <v>0</v>
      </c>
      <c r="I549">
        <v>2</v>
      </c>
      <c r="J549">
        <v>0</v>
      </c>
      <c r="L549" s="52">
        <f t="shared" si="71"/>
        <v>89.88958333333332</v>
      </c>
      <c r="M549" s="52"/>
      <c r="N549">
        <f>IF(E549=2,E549*propocet!$K$17,propocet!$K$15+propocet!$K$17)</f>
        <v>6.5000000000000009</v>
      </c>
      <c r="O549" s="2">
        <f t="shared" si="64"/>
        <v>0</v>
      </c>
      <c r="P549" s="2">
        <f t="shared" si="65"/>
        <v>0</v>
      </c>
      <c r="Q549" s="2">
        <f>E549*VLOOKUP(popis!$B$23,Uvse,2,0)</f>
        <v>22.349999999999998</v>
      </c>
      <c r="R549" s="2">
        <f>E549*VLOOKUP(popis!$B$28,Uvse,2,0)</f>
        <v>10.875</v>
      </c>
      <c r="S549" s="2">
        <f>IF(F549=12,CO_ukony!$K$7,IF(F549=6,CO_ukony!$K$6,IF(F549=3,propocet!$K$20,F549*VLOOKUP($AA$13,Uvse,2,0))))</f>
        <v>5.9013888888888895</v>
      </c>
      <c r="T549" s="2">
        <f>IF(F549=12,CO_ukony!$K$5,IF(F549=6,CO_ukony!$K$4,IF(F549=3,propocet!$K$22,F549*VLOOKUP($AA$14,Uvse,2,0))))</f>
        <v>8.313194444444445</v>
      </c>
      <c r="U549" s="2">
        <f t="shared" si="66"/>
        <v>0</v>
      </c>
      <c r="V549" s="2">
        <f t="shared" si="67"/>
        <v>0</v>
      </c>
      <c r="W549" s="2">
        <f t="shared" si="68"/>
        <v>0</v>
      </c>
      <c r="X549" s="2">
        <f t="shared" si="69"/>
        <v>20.849999999999998</v>
      </c>
      <c r="Y549" s="2">
        <f t="shared" si="70"/>
        <v>21.6</v>
      </c>
    </row>
    <row r="550" spans="2:25">
      <c r="B550" t="s">
        <v>697</v>
      </c>
      <c r="E550">
        <v>2</v>
      </c>
      <c r="F550">
        <v>2</v>
      </c>
      <c r="G550">
        <v>0</v>
      </c>
      <c r="H550">
        <v>0</v>
      </c>
      <c r="I550">
        <v>2</v>
      </c>
      <c r="J550">
        <v>0</v>
      </c>
      <c r="L550" s="52">
        <f t="shared" si="71"/>
        <v>89.88958333333332</v>
      </c>
      <c r="M550" s="52"/>
      <c r="N550">
        <f>IF(E550=2,E550*propocet!$K$17,propocet!$K$15+propocet!$K$17)</f>
        <v>6.5000000000000009</v>
      </c>
      <c r="O550" s="2">
        <f t="shared" si="64"/>
        <v>0</v>
      </c>
      <c r="P550" s="2">
        <f t="shared" si="65"/>
        <v>0</v>
      </c>
      <c r="Q550" s="2">
        <f>E550*VLOOKUP(popis!$B$23,Uvse,2,0)</f>
        <v>22.349999999999998</v>
      </c>
      <c r="R550" s="2">
        <f>E550*VLOOKUP(popis!$B$28,Uvse,2,0)</f>
        <v>10.875</v>
      </c>
      <c r="S550" s="2">
        <f>IF(F550=12,CO_ukony!$K$7,IF(F550=6,CO_ukony!$K$6,IF(F550=3,propocet!$K$20,F550*VLOOKUP($AA$13,Uvse,2,0))))</f>
        <v>5.9013888888888895</v>
      </c>
      <c r="T550" s="2">
        <f>IF(F550=12,CO_ukony!$K$5,IF(F550=6,CO_ukony!$K$4,IF(F550=3,propocet!$K$22,F550*VLOOKUP($AA$14,Uvse,2,0))))</f>
        <v>8.313194444444445</v>
      </c>
      <c r="U550" s="2">
        <f t="shared" si="66"/>
        <v>0</v>
      </c>
      <c r="V550" s="2">
        <f t="shared" si="67"/>
        <v>0</v>
      </c>
      <c r="W550" s="2">
        <f t="shared" si="68"/>
        <v>0</v>
      </c>
      <c r="X550" s="2">
        <f t="shared" si="69"/>
        <v>20.849999999999998</v>
      </c>
      <c r="Y550" s="2">
        <f t="shared" si="70"/>
        <v>21.6</v>
      </c>
    </row>
    <row r="551" spans="2:25">
      <c r="B551" t="s">
        <v>698</v>
      </c>
      <c r="E551">
        <v>2</v>
      </c>
      <c r="F551">
        <v>2</v>
      </c>
      <c r="G551">
        <v>0</v>
      </c>
      <c r="H551">
        <v>0</v>
      </c>
      <c r="I551">
        <v>2</v>
      </c>
      <c r="J551">
        <v>0</v>
      </c>
      <c r="L551" s="52">
        <f t="shared" si="71"/>
        <v>89.88958333333332</v>
      </c>
      <c r="M551" s="52"/>
      <c r="N551">
        <f>IF(E551=2,E551*propocet!$K$17,propocet!$K$15+propocet!$K$17)</f>
        <v>6.5000000000000009</v>
      </c>
      <c r="O551" s="2">
        <f t="shared" si="64"/>
        <v>0</v>
      </c>
      <c r="P551" s="2">
        <f t="shared" si="65"/>
        <v>0</v>
      </c>
      <c r="Q551" s="2">
        <f>E551*VLOOKUP(popis!$B$23,Uvse,2,0)</f>
        <v>22.349999999999998</v>
      </c>
      <c r="R551" s="2">
        <f>E551*VLOOKUP(popis!$B$28,Uvse,2,0)</f>
        <v>10.875</v>
      </c>
      <c r="S551" s="2">
        <f>IF(F551=12,CO_ukony!$K$7,IF(F551=6,CO_ukony!$K$6,IF(F551=3,propocet!$K$20,F551*VLOOKUP($AA$13,Uvse,2,0))))</f>
        <v>5.9013888888888895</v>
      </c>
      <c r="T551" s="2">
        <f>IF(F551=12,CO_ukony!$K$5,IF(F551=6,CO_ukony!$K$4,IF(F551=3,propocet!$K$22,F551*VLOOKUP($AA$14,Uvse,2,0))))</f>
        <v>8.313194444444445</v>
      </c>
      <c r="U551" s="2">
        <f t="shared" si="66"/>
        <v>0</v>
      </c>
      <c r="V551" s="2">
        <f t="shared" si="67"/>
        <v>0</v>
      </c>
      <c r="W551" s="2">
        <f t="shared" si="68"/>
        <v>0</v>
      </c>
      <c r="X551" s="2">
        <f t="shared" si="69"/>
        <v>20.849999999999998</v>
      </c>
      <c r="Y551" s="2">
        <f t="shared" si="70"/>
        <v>21.6</v>
      </c>
    </row>
    <row r="552" spans="2:25">
      <c r="B552" t="s">
        <v>699</v>
      </c>
      <c r="E552">
        <v>2</v>
      </c>
      <c r="F552">
        <v>6</v>
      </c>
      <c r="G552">
        <v>0</v>
      </c>
      <c r="H552">
        <v>0</v>
      </c>
      <c r="I552">
        <v>2</v>
      </c>
      <c r="J552">
        <v>0</v>
      </c>
      <c r="L552" s="52">
        <f t="shared" si="71"/>
        <v>114.46249999999998</v>
      </c>
      <c r="M552" s="52"/>
      <c r="N552">
        <f>IF(E552=2,E552*propocet!$K$17,propocet!$K$15+propocet!$K$17)</f>
        <v>6.5000000000000009</v>
      </c>
      <c r="O552" s="2">
        <f t="shared" si="64"/>
        <v>0</v>
      </c>
      <c r="P552" s="2">
        <f t="shared" si="65"/>
        <v>0</v>
      </c>
      <c r="Q552" s="2">
        <f>E552*VLOOKUP(popis!$B$23,Uvse,2,0)</f>
        <v>22.349999999999998</v>
      </c>
      <c r="R552" s="2">
        <f>E552*VLOOKUP(popis!$B$28,Uvse,2,0)</f>
        <v>10.875</v>
      </c>
      <c r="S552" s="2">
        <f>IF(F552=12,CO_ukony!$K$7,IF(F552=6,CO_ukony!$K$6,IF(F552=3,propocet!$K$20,F552*VLOOKUP($AA$13,Uvse,2,0))))</f>
        <v>14.725</v>
      </c>
      <c r="T552" s="2">
        <f>IF(F552=12,CO_ukony!$K$5,IF(F552=6,CO_ukony!$K$4,IF(F552=3,propocet!$K$22,F552*VLOOKUP($AA$14,Uvse,2,0))))</f>
        <v>24.0625</v>
      </c>
      <c r="U552" s="2">
        <f t="shared" si="66"/>
        <v>0</v>
      </c>
      <c r="V552" s="2">
        <f t="shared" si="67"/>
        <v>0</v>
      </c>
      <c r="W552" s="2">
        <f t="shared" si="68"/>
        <v>0</v>
      </c>
      <c r="X552" s="2">
        <f t="shared" si="69"/>
        <v>20.849999999999998</v>
      </c>
      <c r="Y552" s="2">
        <f t="shared" si="70"/>
        <v>21.6</v>
      </c>
    </row>
    <row r="553" spans="2:25">
      <c r="B553" t="s">
        <v>700</v>
      </c>
      <c r="E553">
        <v>2</v>
      </c>
      <c r="F553">
        <v>2</v>
      </c>
      <c r="G553">
        <v>0</v>
      </c>
      <c r="H553">
        <v>0</v>
      </c>
      <c r="I553">
        <v>2</v>
      </c>
      <c r="J553">
        <v>0</v>
      </c>
      <c r="L553" s="52">
        <f t="shared" si="71"/>
        <v>89.88958333333332</v>
      </c>
      <c r="M553" s="52"/>
      <c r="N553">
        <f>IF(E553=2,E553*propocet!$K$17,propocet!$K$15+propocet!$K$17)</f>
        <v>6.5000000000000009</v>
      </c>
      <c r="O553" s="2">
        <f t="shared" si="64"/>
        <v>0</v>
      </c>
      <c r="P553" s="2">
        <f t="shared" si="65"/>
        <v>0</v>
      </c>
      <c r="Q553" s="2">
        <f>E553*VLOOKUP(popis!$B$23,Uvse,2,0)</f>
        <v>22.349999999999998</v>
      </c>
      <c r="R553" s="2">
        <f>E553*VLOOKUP(popis!$B$28,Uvse,2,0)</f>
        <v>10.875</v>
      </c>
      <c r="S553" s="2">
        <f>IF(F553=12,CO_ukony!$K$7,IF(F553=6,CO_ukony!$K$6,IF(F553=3,propocet!$K$20,F553*VLOOKUP($AA$13,Uvse,2,0))))</f>
        <v>5.9013888888888895</v>
      </c>
      <c r="T553" s="2">
        <f>IF(F553=12,CO_ukony!$K$5,IF(F553=6,CO_ukony!$K$4,IF(F553=3,propocet!$K$22,F553*VLOOKUP($AA$14,Uvse,2,0))))</f>
        <v>8.313194444444445</v>
      </c>
      <c r="U553" s="2">
        <f t="shared" si="66"/>
        <v>0</v>
      </c>
      <c r="V553" s="2">
        <f t="shared" si="67"/>
        <v>0</v>
      </c>
      <c r="W553" s="2">
        <f t="shared" si="68"/>
        <v>0</v>
      </c>
      <c r="X553" s="2">
        <f t="shared" si="69"/>
        <v>20.849999999999998</v>
      </c>
      <c r="Y553" s="2">
        <f t="shared" si="70"/>
        <v>21.6</v>
      </c>
    </row>
    <row r="554" spans="2:25">
      <c r="B554" t="s">
        <v>701</v>
      </c>
      <c r="E554">
        <v>2</v>
      </c>
      <c r="F554">
        <v>12</v>
      </c>
      <c r="G554">
        <v>0</v>
      </c>
      <c r="H554">
        <v>0</v>
      </c>
      <c r="I554">
        <v>2</v>
      </c>
      <c r="J554">
        <v>0</v>
      </c>
      <c r="L554" s="52">
        <f t="shared" si="71"/>
        <v>163.66249999999999</v>
      </c>
      <c r="M554" s="52"/>
      <c r="N554">
        <f>IF(E554=2,E554*propocet!$K$17,propocet!$K$15+propocet!$K$17)</f>
        <v>6.5000000000000009</v>
      </c>
      <c r="O554" s="2">
        <f t="shared" si="64"/>
        <v>0</v>
      </c>
      <c r="P554" s="2">
        <f t="shared" si="65"/>
        <v>0</v>
      </c>
      <c r="Q554" s="2">
        <f>E554*VLOOKUP(popis!$B$23,Uvse,2,0)</f>
        <v>22.349999999999998</v>
      </c>
      <c r="R554" s="2">
        <f>E554*VLOOKUP(popis!$B$28,Uvse,2,0)</f>
        <v>10.875</v>
      </c>
      <c r="S554" s="2">
        <f>IF(F554=12,CO_ukony!$K$7,IF(F554=6,CO_ukony!$K$6,IF(F554=3,propocet!$K$20,F554*VLOOKUP($AA$13,Uvse,2,0))))</f>
        <v>34.125</v>
      </c>
      <c r="T554" s="2">
        <f>IF(F554=12,CO_ukony!$K$5,IF(F554=6,CO_ukony!$K$4,IF(F554=3,propocet!$K$22,F554*VLOOKUP($AA$14,Uvse,2,0))))</f>
        <v>53.862500000000004</v>
      </c>
      <c r="U554" s="2">
        <f t="shared" si="66"/>
        <v>0</v>
      </c>
      <c r="V554" s="2">
        <f t="shared" si="67"/>
        <v>0</v>
      </c>
      <c r="W554" s="2">
        <f t="shared" si="68"/>
        <v>0</v>
      </c>
      <c r="X554" s="2">
        <f t="shared" si="69"/>
        <v>20.849999999999998</v>
      </c>
      <c r="Y554" s="2">
        <f t="shared" si="70"/>
        <v>21.6</v>
      </c>
    </row>
    <row r="555" spans="2:25">
      <c r="B555" t="s">
        <v>702</v>
      </c>
      <c r="E555">
        <v>2</v>
      </c>
      <c r="F555">
        <v>12</v>
      </c>
      <c r="G555">
        <v>0</v>
      </c>
      <c r="H555">
        <v>0</v>
      </c>
      <c r="I555">
        <v>2</v>
      </c>
      <c r="J555">
        <v>0</v>
      </c>
      <c r="L555" s="52">
        <f t="shared" si="71"/>
        <v>163.66249999999999</v>
      </c>
      <c r="M555" s="52"/>
      <c r="N555">
        <f>IF(E555=2,E555*propocet!$K$17,propocet!$K$15+propocet!$K$17)</f>
        <v>6.5000000000000009</v>
      </c>
      <c r="O555" s="2">
        <f t="shared" si="64"/>
        <v>0</v>
      </c>
      <c r="P555" s="2">
        <f t="shared" si="65"/>
        <v>0</v>
      </c>
      <c r="Q555" s="2">
        <f>E555*VLOOKUP(popis!$B$23,Uvse,2,0)</f>
        <v>22.349999999999998</v>
      </c>
      <c r="R555" s="2">
        <f>E555*VLOOKUP(popis!$B$28,Uvse,2,0)</f>
        <v>10.875</v>
      </c>
      <c r="S555" s="2">
        <f>IF(F555=12,CO_ukony!$K$7,IF(F555=6,CO_ukony!$K$6,IF(F555=3,propocet!$K$20,F555*VLOOKUP($AA$13,Uvse,2,0))))</f>
        <v>34.125</v>
      </c>
      <c r="T555" s="2">
        <f>IF(F555=12,CO_ukony!$K$5,IF(F555=6,CO_ukony!$K$4,IF(F555=3,propocet!$K$22,F555*VLOOKUP($AA$14,Uvse,2,0))))</f>
        <v>53.862500000000004</v>
      </c>
      <c r="U555" s="2">
        <f t="shared" si="66"/>
        <v>0</v>
      </c>
      <c r="V555" s="2">
        <f t="shared" si="67"/>
        <v>0</v>
      </c>
      <c r="W555" s="2">
        <f t="shared" si="68"/>
        <v>0</v>
      </c>
      <c r="X555" s="2">
        <f t="shared" si="69"/>
        <v>20.849999999999998</v>
      </c>
      <c r="Y555" s="2">
        <f t="shared" si="70"/>
        <v>21.6</v>
      </c>
    </row>
    <row r="556" spans="2:25">
      <c r="B556" t="s">
        <v>703</v>
      </c>
      <c r="E556">
        <v>2</v>
      </c>
      <c r="F556">
        <v>8</v>
      </c>
      <c r="G556">
        <v>0</v>
      </c>
      <c r="H556">
        <v>0</v>
      </c>
      <c r="I556">
        <v>2</v>
      </c>
      <c r="J556">
        <v>0</v>
      </c>
      <c r="L556" s="52">
        <f t="shared" si="71"/>
        <v>132.53333333333333</v>
      </c>
      <c r="M556" s="52"/>
      <c r="N556">
        <f>IF(E556=2,E556*propocet!$K$17,propocet!$K$15+propocet!$K$17)</f>
        <v>6.5000000000000009</v>
      </c>
      <c r="O556" s="2">
        <f t="shared" si="64"/>
        <v>0</v>
      </c>
      <c r="P556" s="2">
        <f t="shared" si="65"/>
        <v>0</v>
      </c>
      <c r="Q556" s="2">
        <f>E556*VLOOKUP(popis!$B$23,Uvse,2,0)</f>
        <v>22.349999999999998</v>
      </c>
      <c r="R556" s="2">
        <f>E556*VLOOKUP(popis!$B$28,Uvse,2,0)</f>
        <v>10.875</v>
      </c>
      <c r="S556" s="2">
        <f>IF(F556=12,CO_ukony!$K$7,IF(F556=6,CO_ukony!$K$6,IF(F556=3,propocet!$K$20,F556*VLOOKUP($AA$13,Uvse,2,0))))</f>
        <v>23.605555555555558</v>
      </c>
      <c r="T556" s="2">
        <f>IF(F556=12,CO_ukony!$K$5,IF(F556=6,CO_ukony!$K$4,IF(F556=3,propocet!$K$22,F556*VLOOKUP($AA$14,Uvse,2,0))))</f>
        <v>33.25277777777778</v>
      </c>
      <c r="U556" s="2">
        <f t="shared" si="66"/>
        <v>0</v>
      </c>
      <c r="V556" s="2">
        <f t="shared" si="67"/>
        <v>0</v>
      </c>
      <c r="W556" s="2">
        <f t="shared" si="68"/>
        <v>0</v>
      </c>
      <c r="X556" s="2">
        <f t="shared" si="69"/>
        <v>20.849999999999998</v>
      </c>
      <c r="Y556" s="2">
        <f t="shared" si="70"/>
        <v>21.6</v>
      </c>
    </row>
    <row r="557" spans="2:25">
      <c r="B557" t="s">
        <v>704</v>
      </c>
      <c r="E557">
        <v>2</v>
      </c>
      <c r="F557">
        <v>6</v>
      </c>
      <c r="G557">
        <v>0</v>
      </c>
      <c r="H557">
        <v>0</v>
      </c>
      <c r="I557">
        <v>2</v>
      </c>
      <c r="J557">
        <v>0</v>
      </c>
      <c r="L557" s="52">
        <f t="shared" si="71"/>
        <v>114.46249999999998</v>
      </c>
      <c r="M557" s="52"/>
      <c r="N557">
        <f>IF(E557=2,E557*propocet!$K$17,propocet!$K$15+propocet!$K$17)</f>
        <v>6.5000000000000009</v>
      </c>
      <c r="O557" s="2">
        <f t="shared" si="64"/>
        <v>0</v>
      </c>
      <c r="P557" s="2">
        <f t="shared" si="65"/>
        <v>0</v>
      </c>
      <c r="Q557" s="2">
        <f>E557*VLOOKUP(popis!$B$23,Uvse,2,0)</f>
        <v>22.349999999999998</v>
      </c>
      <c r="R557" s="2">
        <f>E557*VLOOKUP(popis!$B$28,Uvse,2,0)</f>
        <v>10.875</v>
      </c>
      <c r="S557" s="2">
        <f>IF(F557=12,CO_ukony!$K$7,IF(F557=6,CO_ukony!$K$6,IF(F557=3,propocet!$K$20,F557*VLOOKUP($AA$13,Uvse,2,0))))</f>
        <v>14.725</v>
      </c>
      <c r="T557" s="2">
        <f>IF(F557=12,CO_ukony!$K$5,IF(F557=6,CO_ukony!$K$4,IF(F557=3,propocet!$K$22,F557*VLOOKUP($AA$14,Uvse,2,0))))</f>
        <v>24.0625</v>
      </c>
      <c r="U557" s="2">
        <f t="shared" si="66"/>
        <v>0</v>
      </c>
      <c r="V557" s="2">
        <f t="shared" si="67"/>
        <v>0</v>
      </c>
      <c r="W557" s="2">
        <f t="shared" si="68"/>
        <v>0</v>
      </c>
      <c r="X557" s="2">
        <f t="shared" si="69"/>
        <v>20.849999999999998</v>
      </c>
      <c r="Y557" s="2">
        <f t="shared" si="70"/>
        <v>21.6</v>
      </c>
    </row>
    <row r="558" spans="2:25">
      <c r="B558" t="s">
        <v>705</v>
      </c>
      <c r="E558">
        <v>2</v>
      </c>
      <c r="F558">
        <v>12</v>
      </c>
      <c r="G558">
        <v>0</v>
      </c>
      <c r="H558">
        <v>0</v>
      </c>
      <c r="I558">
        <v>2</v>
      </c>
      <c r="J558">
        <v>0</v>
      </c>
      <c r="L558" s="52">
        <f t="shared" si="71"/>
        <v>163.66249999999999</v>
      </c>
      <c r="M558" s="52"/>
      <c r="N558">
        <f>IF(E558=2,E558*propocet!$K$17,propocet!$K$15+propocet!$K$17)</f>
        <v>6.5000000000000009</v>
      </c>
      <c r="O558" s="2">
        <f t="shared" ref="O558:O620" si="72">J558*VLOOKUP($AA$2,Uvse,2,0)</f>
        <v>0</v>
      </c>
      <c r="P558" s="2">
        <f t="shared" ref="P558:P620" si="73">J558*VLOOKUP($AA$3,Uvse,2,0)</f>
        <v>0</v>
      </c>
      <c r="Q558" s="2">
        <f>E558*VLOOKUP(popis!$B$23,Uvse,2,0)</f>
        <v>22.349999999999998</v>
      </c>
      <c r="R558" s="2">
        <f>E558*VLOOKUP(popis!$B$28,Uvse,2,0)</f>
        <v>10.875</v>
      </c>
      <c r="S558" s="2">
        <f>IF(F558=12,CO_ukony!$K$7,IF(F558=6,CO_ukony!$K$6,IF(F558=3,propocet!$K$20,F558*VLOOKUP($AA$13,Uvse,2,0))))</f>
        <v>34.125</v>
      </c>
      <c r="T558" s="2">
        <f>IF(F558=12,CO_ukony!$K$5,IF(F558=6,CO_ukony!$K$4,IF(F558=3,propocet!$K$22,F558*VLOOKUP($AA$14,Uvse,2,0))))</f>
        <v>53.862500000000004</v>
      </c>
      <c r="U558" s="2">
        <f t="shared" ref="U558:U620" si="74">G558*VLOOKUP($AA$10,Uvse,2,0)</f>
        <v>0</v>
      </c>
      <c r="V558" s="2">
        <f t="shared" ref="V558:V620" si="75">G558*VLOOKUP($AA$11,Uvse,2,0)</f>
        <v>0</v>
      </c>
      <c r="W558" s="2">
        <f t="shared" ref="W558:W620" si="76">H558*VLOOKUP($AA$9,Uvse,2,0)</f>
        <v>0</v>
      </c>
      <c r="X558" s="2">
        <f t="shared" ref="X558:X620" si="77">I558*VLOOKUP($AA$12,Uvse,2,0)</f>
        <v>20.849999999999998</v>
      </c>
      <c r="Y558" s="2">
        <f t="shared" ref="Y558:Y620" si="78">I558*VLOOKUP($AA$8,Uvse,2,0)</f>
        <v>21.6</v>
      </c>
    </row>
    <row r="559" spans="2:25">
      <c r="B559" t="s">
        <v>706</v>
      </c>
      <c r="E559">
        <v>2</v>
      </c>
      <c r="F559">
        <v>8</v>
      </c>
      <c r="G559">
        <v>0</v>
      </c>
      <c r="H559">
        <v>0</v>
      </c>
      <c r="I559">
        <v>2</v>
      </c>
      <c r="J559">
        <v>0</v>
      </c>
      <c r="L559" s="52">
        <f t="shared" ref="L559:L621" si="79">SUM(O559:Y559)</f>
        <v>132.53333333333333</v>
      </c>
      <c r="M559" s="52"/>
      <c r="N559">
        <f>IF(E559=2,E559*propocet!$K$17,propocet!$K$15+propocet!$K$17)</f>
        <v>6.5000000000000009</v>
      </c>
      <c r="O559" s="2">
        <f t="shared" si="72"/>
        <v>0</v>
      </c>
      <c r="P559" s="2">
        <f t="shared" si="73"/>
        <v>0</v>
      </c>
      <c r="Q559" s="2">
        <f>E559*VLOOKUP(popis!$B$23,Uvse,2,0)</f>
        <v>22.349999999999998</v>
      </c>
      <c r="R559" s="2">
        <f>E559*VLOOKUP(popis!$B$28,Uvse,2,0)</f>
        <v>10.875</v>
      </c>
      <c r="S559" s="2">
        <f>IF(F559=12,CO_ukony!$K$7,IF(F559=6,CO_ukony!$K$6,IF(F559=3,propocet!$K$20,F559*VLOOKUP($AA$13,Uvse,2,0))))</f>
        <v>23.605555555555558</v>
      </c>
      <c r="T559" s="2">
        <f>IF(F559=12,CO_ukony!$K$5,IF(F559=6,CO_ukony!$K$4,IF(F559=3,propocet!$K$22,F559*VLOOKUP($AA$14,Uvse,2,0))))</f>
        <v>33.25277777777778</v>
      </c>
      <c r="U559" s="2">
        <f t="shared" si="74"/>
        <v>0</v>
      </c>
      <c r="V559" s="2">
        <f t="shared" si="75"/>
        <v>0</v>
      </c>
      <c r="W559" s="2">
        <f t="shared" si="76"/>
        <v>0</v>
      </c>
      <c r="X559" s="2">
        <f t="shared" si="77"/>
        <v>20.849999999999998</v>
      </c>
      <c r="Y559" s="2">
        <f t="shared" si="78"/>
        <v>21.6</v>
      </c>
    </row>
    <row r="560" spans="2:25">
      <c r="B560" t="s">
        <v>707</v>
      </c>
      <c r="E560">
        <v>2</v>
      </c>
      <c r="F560">
        <v>12</v>
      </c>
      <c r="G560">
        <v>0</v>
      </c>
      <c r="H560">
        <v>0</v>
      </c>
      <c r="I560">
        <v>2</v>
      </c>
      <c r="J560">
        <v>0</v>
      </c>
      <c r="L560" s="52">
        <f t="shared" si="79"/>
        <v>163.66249999999999</v>
      </c>
      <c r="M560" s="52"/>
      <c r="N560">
        <f>IF(E560=2,E560*propocet!$K$17,propocet!$K$15+propocet!$K$17)</f>
        <v>6.5000000000000009</v>
      </c>
      <c r="O560" s="2">
        <f t="shared" si="72"/>
        <v>0</v>
      </c>
      <c r="P560" s="2">
        <f t="shared" si="73"/>
        <v>0</v>
      </c>
      <c r="Q560" s="2">
        <f>E560*VLOOKUP(popis!$B$23,Uvse,2,0)</f>
        <v>22.349999999999998</v>
      </c>
      <c r="R560" s="2">
        <f>E560*VLOOKUP(popis!$B$28,Uvse,2,0)</f>
        <v>10.875</v>
      </c>
      <c r="S560" s="2">
        <f>IF(F560=12,CO_ukony!$K$7,IF(F560=6,CO_ukony!$K$6,IF(F560=3,propocet!$K$20,F560*VLOOKUP($AA$13,Uvse,2,0))))</f>
        <v>34.125</v>
      </c>
      <c r="T560" s="2">
        <f>IF(F560=12,CO_ukony!$K$5,IF(F560=6,CO_ukony!$K$4,IF(F560=3,propocet!$K$22,F560*VLOOKUP($AA$14,Uvse,2,0))))</f>
        <v>53.862500000000004</v>
      </c>
      <c r="U560" s="2">
        <f t="shared" si="74"/>
        <v>0</v>
      </c>
      <c r="V560" s="2">
        <f t="shared" si="75"/>
        <v>0</v>
      </c>
      <c r="W560" s="2">
        <f t="shared" si="76"/>
        <v>0</v>
      </c>
      <c r="X560" s="2">
        <f t="shared" si="77"/>
        <v>20.849999999999998</v>
      </c>
      <c r="Y560" s="2">
        <f t="shared" si="78"/>
        <v>21.6</v>
      </c>
    </row>
    <row r="561" spans="2:25">
      <c r="B561" t="s">
        <v>708</v>
      </c>
      <c r="E561">
        <v>2</v>
      </c>
      <c r="F561">
        <v>12</v>
      </c>
      <c r="G561">
        <v>0</v>
      </c>
      <c r="H561">
        <v>0</v>
      </c>
      <c r="I561">
        <v>2</v>
      </c>
      <c r="J561">
        <v>0</v>
      </c>
      <c r="L561" s="52">
        <f t="shared" si="79"/>
        <v>163.66249999999999</v>
      </c>
      <c r="M561" s="52"/>
      <c r="N561">
        <f>IF(E561=2,E561*propocet!$K$17,propocet!$K$15+propocet!$K$17)</f>
        <v>6.5000000000000009</v>
      </c>
      <c r="O561" s="2">
        <f t="shared" si="72"/>
        <v>0</v>
      </c>
      <c r="P561" s="2">
        <f t="shared" si="73"/>
        <v>0</v>
      </c>
      <c r="Q561" s="2">
        <f>E561*VLOOKUP(popis!$B$23,Uvse,2,0)</f>
        <v>22.349999999999998</v>
      </c>
      <c r="R561" s="2">
        <f>E561*VLOOKUP(popis!$B$28,Uvse,2,0)</f>
        <v>10.875</v>
      </c>
      <c r="S561" s="2">
        <f>IF(F561=12,CO_ukony!$K$7,IF(F561=6,CO_ukony!$K$6,IF(F561=3,propocet!$K$20,F561*VLOOKUP($AA$13,Uvse,2,0))))</f>
        <v>34.125</v>
      </c>
      <c r="T561" s="2">
        <f>IF(F561=12,CO_ukony!$K$5,IF(F561=6,CO_ukony!$K$4,IF(F561=3,propocet!$K$22,F561*VLOOKUP($AA$14,Uvse,2,0))))</f>
        <v>53.862500000000004</v>
      </c>
      <c r="U561" s="2">
        <f t="shared" si="74"/>
        <v>0</v>
      </c>
      <c r="V561" s="2">
        <f t="shared" si="75"/>
        <v>0</v>
      </c>
      <c r="W561" s="2">
        <f t="shared" si="76"/>
        <v>0</v>
      </c>
      <c r="X561" s="2">
        <f t="shared" si="77"/>
        <v>20.849999999999998</v>
      </c>
      <c r="Y561" s="2">
        <f t="shared" si="78"/>
        <v>21.6</v>
      </c>
    </row>
    <row r="562" spans="2:25">
      <c r="B562" t="s">
        <v>709</v>
      </c>
      <c r="E562">
        <v>2</v>
      </c>
      <c r="F562">
        <v>8</v>
      </c>
      <c r="G562">
        <v>2</v>
      </c>
      <c r="H562">
        <v>0</v>
      </c>
      <c r="I562">
        <v>3</v>
      </c>
      <c r="J562">
        <v>0</v>
      </c>
      <c r="L562" s="52">
        <f t="shared" si="79"/>
        <v>177.84583333333333</v>
      </c>
      <c r="M562" s="52"/>
      <c r="N562">
        <f>IF(E562=2,E562*propocet!$K$17,propocet!$K$15+propocet!$K$17)</f>
        <v>6.5000000000000009</v>
      </c>
      <c r="O562" s="2">
        <f t="shared" si="72"/>
        <v>0</v>
      </c>
      <c r="P562" s="2">
        <f t="shared" si="73"/>
        <v>0</v>
      </c>
      <c r="Q562" s="2">
        <f>E562*VLOOKUP(popis!$B$23,Uvse,2,0)</f>
        <v>22.349999999999998</v>
      </c>
      <c r="R562" s="2">
        <f>E562*VLOOKUP(popis!$B$28,Uvse,2,0)</f>
        <v>10.875</v>
      </c>
      <c r="S562" s="2">
        <f>IF(F562=12,CO_ukony!$K$7,IF(F562=6,CO_ukony!$K$6,IF(F562=3,propocet!$K$20,F562*VLOOKUP($AA$13,Uvse,2,0))))</f>
        <v>23.605555555555558</v>
      </c>
      <c r="T562" s="2">
        <f>IF(F562=12,CO_ukony!$K$5,IF(F562=6,CO_ukony!$K$4,IF(F562=3,propocet!$K$22,F562*VLOOKUP($AA$14,Uvse,2,0))))</f>
        <v>33.25277777777778</v>
      </c>
      <c r="U562" s="2">
        <f t="shared" si="74"/>
        <v>14.374999999999998</v>
      </c>
      <c r="V562" s="2">
        <f t="shared" si="75"/>
        <v>9.7125000000000004</v>
      </c>
      <c r="W562" s="2">
        <f t="shared" si="76"/>
        <v>0</v>
      </c>
      <c r="X562" s="2">
        <f t="shared" si="77"/>
        <v>31.274999999999999</v>
      </c>
      <c r="Y562" s="2">
        <f t="shared" si="78"/>
        <v>32.400000000000006</v>
      </c>
    </row>
    <row r="563" spans="2:25">
      <c r="B563" t="s">
        <v>710</v>
      </c>
      <c r="E563">
        <v>2</v>
      </c>
      <c r="F563">
        <v>12</v>
      </c>
      <c r="G563">
        <v>2</v>
      </c>
      <c r="H563">
        <v>0</v>
      </c>
      <c r="I563">
        <v>3</v>
      </c>
      <c r="J563">
        <v>0</v>
      </c>
      <c r="L563" s="52">
        <f t="shared" si="79"/>
        <v>208.97500000000002</v>
      </c>
      <c r="M563" s="52"/>
      <c r="N563">
        <f>IF(E563=2,E563*propocet!$K$17,propocet!$K$15+propocet!$K$17)</f>
        <v>6.5000000000000009</v>
      </c>
      <c r="O563" s="2">
        <f t="shared" si="72"/>
        <v>0</v>
      </c>
      <c r="P563" s="2">
        <f t="shared" si="73"/>
        <v>0</v>
      </c>
      <c r="Q563" s="2">
        <f>E563*VLOOKUP(popis!$B$23,Uvse,2,0)</f>
        <v>22.349999999999998</v>
      </c>
      <c r="R563" s="2">
        <f>E563*VLOOKUP(popis!$B$28,Uvse,2,0)</f>
        <v>10.875</v>
      </c>
      <c r="S563" s="2">
        <f>IF(F563=12,CO_ukony!$K$7,IF(F563=6,CO_ukony!$K$6,IF(F563=3,propocet!$K$20,F563*VLOOKUP($AA$13,Uvse,2,0))))</f>
        <v>34.125</v>
      </c>
      <c r="T563" s="2">
        <f>IF(F563=12,CO_ukony!$K$5,IF(F563=6,CO_ukony!$K$4,IF(F563=3,propocet!$K$22,F563*VLOOKUP($AA$14,Uvse,2,0))))</f>
        <v>53.862500000000004</v>
      </c>
      <c r="U563" s="2">
        <f t="shared" si="74"/>
        <v>14.374999999999998</v>
      </c>
      <c r="V563" s="2">
        <f t="shared" si="75"/>
        <v>9.7125000000000004</v>
      </c>
      <c r="W563" s="2">
        <f t="shared" si="76"/>
        <v>0</v>
      </c>
      <c r="X563" s="2">
        <f t="shared" si="77"/>
        <v>31.274999999999999</v>
      </c>
      <c r="Y563" s="2">
        <f t="shared" si="78"/>
        <v>32.400000000000006</v>
      </c>
    </row>
    <row r="564" spans="2:25">
      <c r="B564" t="s">
        <v>711</v>
      </c>
      <c r="E564">
        <v>2</v>
      </c>
      <c r="F564">
        <v>6</v>
      </c>
      <c r="G564">
        <v>2</v>
      </c>
      <c r="H564">
        <v>0</v>
      </c>
      <c r="I564">
        <v>3</v>
      </c>
      <c r="J564">
        <v>0</v>
      </c>
      <c r="L564" s="52">
        <f t="shared" si="79"/>
        <v>159.77500000000001</v>
      </c>
      <c r="M564" s="52"/>
      <c r="N564">
        <f>IF(E564=2,E564*propocet!$K$17,propocet!$K$15+propocet!$K$17)</f>
        <v>6.5000000000000009</v>
      </c>
      <c r="O564" s="2">
        <f t="shared" si="72"/>
        <v>0</v>
      </c>
      <c r="P564" s="2">
        <f t="shared" si="73"/>
        <v>0</v>
      </c>
      <c r="Q564" s="2">
        <f>E564*VLOOKUP(popis!$B$23,Uvse,2,0)</f>
        <v>22.349999999999998</v>
      </c>
      <c r="R564" s="2">
        <f>E564*VLOOKUP(popis!$B$28,Uvse,2,0)</f>
        <v>10.875</v>
      </c>
      <c r="S564" s="2">
        <f>IF(F564=12,CO_ukony!$K$7,IF(F564=6,CO_ukony!$K$6,IF(F564=3,propocet!$K$20,F564*VLOOKUP($AA$13,Uvse,2,0))))</f>
        <v>14.725</v>
      </c>
      <c r="T564" s="2">
        <f>IF(F564=12,CO_ukony!$K$5,IF(F564=6,CO_ukony!$K$4,IF(F564=3,propocet!$K$22,F564*VLOOKUP($AA$14,Uvse,2,0))))</f>
        <v>24.0625</v>
      </c>
      <c r="U564" s="2">
        <f t="shared" si="74"/>
        <v>14.374999999999998</v>
      </c>
      <c r="V564" s="2">
        <f t="shared" si="75"/>
        <v>9.7125000000000004</v>
      </c>
      <c r="W564" s="2">
        <f t="shared" si="76"/>
        <v>0</v>
      </c>
      <c r="X564" s="2">
        <f t="shared" si="77"/>
        <v>31.274999999999999</v>
      </c>
      <c r="Y564" s="2">
        <f t="shared" si="78"/>
        <v>32.400000000000006</v>
      </c>
    </row>
    <row r="565" spans="2:25">
      <c r="B565" t="s">
        <v>712</v>
      </c>
      <c r="E565">
        <v>1</v>
      </c>
      <c r="F565">
        <v>4</v>
      </c>
      <c r="G565">
        <v>2</v>
      </c>
      <c r="H565">
        <v>0</v>
      </c>
      <c r="I565">
        <v>3</v>
      </c>
      <c r="J565">
        <v>0</v>
      </c>
      <c r="L565" s="52">
        <f t="shared" si="79"/>
        <v>132.80416666666667</v>
      </c>
      <c r="M565" s="52"/>
      <c r="N565">
        <f>IF(E565=2,E565*propocet!$K$17,propocet!$K$15+propocet!$K$17)</f>
        <v>13.575000000000001</v>
      </c>
      <c r="O565" s="2">
        <f t="shared" si="72"/>
        <v>0</v>
      </c>
      <c r="P565" s="2">
        <f t="shared" si="73"/>
        <v>0</v>
      </c>
      <c r="Q565" s="2">
        <f>E565*VLOOKUP(popis!$B$23,Uvse,2,0)</f>
        <v>11.174999999999999</v>
      </c>
      <c r="R565" s="2">
        <f>E565*VLOOKUP(popis!$B$28,Uvse,2,0)</f>
        <v>5.4375</v>
      </c>
      <c r="S565" s="2">
        <f>IF(F565=12,CO_ukony!$K$7,IF(F565=6,CO_ukony!$K$6,IF(F565=3,propocet!$K$20,F565*VLOOKUP($AA$13,Uvse,2,0))))</f>
        <v>11.802777777777779</v>
      </c>
      <c r="T565" s="2">
        <f>IF(F565=12,CO_ukony!$K$5,IF(F565=6,CO_ukony!$K$4,IF(F565=3,propocet!$K$22,F565*VLOOKUP($AA$14,Uvse,2,0))))</f>
        <v>16.62638888888889</v>
      </c>
      <c r="U565" s="2">
        <f t="shared" si="74"/>
        <v>14.374999999999998</v>
      </c>
      <c r="V565" s="2">
        <f t="shared" si="75"/>
        <v>9.7125000000000004</v>
      </c>
      <c r="W565" s="2">
        <f t="shared" si="76"/>
        <v>0</v>
      </c>
      <c r="X565" s="2">
        <f t="shared" si="77"/>
        <v>31.274999999999999</v>
      </c>
      <c r="Y565" s="2">
        <f t="shared" si="78"/>
        <v>32.400000000000006</v>
      </c>
    </row>
    <row r="566" spans="2:25">
      <c r="B566" t="s">
        <v>713</v>
      </c>
      <c r="E566">
        <v>2</v>
      </c>
      <c r="F566">
        <v>12</v>
      </c>
      <c r="G566">
        <v>2</v>
      </c>
      <c r="H566">
        <v>0</v>
      </c>
      <c r="I566">
        <v>3</v>
      </c>
      <c r="J566">
        <v>0</v>
      </c>
      <c r="L566" s="52">
        <f t="shared" si="79"/>
        <v>208.97500000000002</v>
      </c>
      <c r="M566" s="52"/>
      <c r="N566">
        <f>IF(E566=2,E566*propocet!$K$17,propocet!$K$15+propocet!$K$17)</f>
        <v>6.5000000000000009</v>
      </c>
      <c r="O566" s="2">
        <f t="shared" si="72"/>
        <v>0</v>
      </c>
      <c r="P566" s="2">
        <f t="shared" si="73"/>
        <v>0</v>
      </c>
      <c r="Q566" s="2">
        <f>E566*VLOOKUP(popis!$B$23,Uvse,2,0)</f>
        <v>22.349999999999998</v>
      </c>
      <c r="R566" s="2">
        <f>E566*VLOOKUP(popis!$B$28,Uvse,2,0)</f>
        <v>10.875</v>
      </c>
      <c r="S566" s="2">
        <f>IF(F566=12,CO_ukony!$K$7,IF(F566=6,CO_ukony!$K$6,IF(F566=3,propocet!$K$20,F566*VLOOKUP($AA$13,Uvse,2,0))))</f>
        <v>34.125</v>
      </c>
      <c r="T566" s="2">
        <f>IF(F566=12,CO_ukony!$K$5,IF(F566=6,CO_ukony!$K$4,IF(F566=3,propocet!$K$22,F566*VLOOKUP($AA$14,Uvse,2,0))))</f>
        <v>53.862500000000004</v>
      </c>
      <c r="U566" s="2">
        <f t="shared" si="74"/>
        <v>14.374999999999998</v>
      </c>
      <c r="V566" s="2">
        <f t="shared" si="75"/>
        <v>9.7125000000000004</v>
      </c>
      <c r="W566" s="2">
        <f t="shared" si="76"/>
        <v>0</v>
      </c>
      <c r="X566" s="2">
        <f t="shared" si="77"/>
        <v>31.274999999999999</v>
      </c>
      <c r="Y566" s="2">
        <f t="shared" si="78"/>
        <v>32.400000000000006</v>
      </c>
    </row>
    <row r="567" spans="2:25">
      <c r="B567" t="s">
        <v>714</v>
      </c>
      <c r="E567">
        <v>2</v>
      </c>
      <c r="F567">
        <v>8</v>
      </c>
      <c r="G567">
        <v>2</v>
      </c>
      <c r="H567">
        <v>0</v>
      </c>
      <c r="I567">
        <v>3</v>
      </c>
      <c r="J567">
        <v>0</v>
      </c>
      <c r="L567" s="52">
        <f t="shared" si="79"/>
        <v>177.84583333333333</v>
      </c>
      <c r="M567" s="52"/>
      <c r="N567">
        <f>IF(E567=2,E567*propocet!$K$17,propocet!$K$15+propocet!$K$17)</f>
        <v>6.5000000000000009</v>
      </c>
      <c r="O567" s="2">
        <f t="shared" si="72"/>
        <v>0</v>
      </c>
      <c r="P567" s="2">
        <f t="shared" si="73"/>
        <v>0</v>
      </c>
      <c r="Q567" s="2">
        <f>E567*VLOOKUP(popis!$B$23,Uvse,2,0)</f>
        <v>22.349999999999998</v>
      </c>
      <c r="R567" s="2">
        <f>E567*VLOOKUP(popis!$B$28,Uvse,2,0)</f>
        <v>10.875</v>
      </c>
      <c r="S567" s="2">
        <f>IF(F567=12,CO_ukony!$K$7,IF(F567=6,CO_ukony!$K$6,IF(F567=3,propocet!$K$20,F567*VLOOKUP($AA$13,Uvse,2,0))))</f>
        <v>23.605555555555558</v>
      </c>
      <c r="T567" s="2">
        <f>IF(F567=12,CO_ukony!$K$5,IF(F567=6,CO_ukony!$K$4,IF(F567=3,propocet!$K$22,F567*VLOOKUP($AA$14,Uvse,2,0))))</f>
        <v>33.25277777777778</v>
      </c>
      <c r="U567" s="2">
        <f t="shared" si="74"/>
        <v>14.374999999999998</v>
      </c>
      <c r="V567" s="2">
        <f t="shared" si="75"/>
        <v>9.7125000000000004</v>
      </c>
      <c r="W567" s="2">
        <f t="shared" si="76"/>
        <v>0</v>
      </c>
      <c r="X567" s="2">
        <f t="shared" si="77"/>
        <v>31.274999999999999</v>
      </c>
      <c r="Y567" s="2">
        <f t="shared" si="78"/>
        <v>32.400000000000006</v>
      </c>
    </row>
    <row r="568" spans="2:25">
      <c r="B568" t="s">
        <v>715</v>
      </c>
      <c r="E568">
        <v>2</v>
      </c>
      <c r="F568">
        <v>12</v>
      </c>
      <c r="G568">
        <v>2</v>
      </c>
      <c r="H568">
        <v>0</v>
      </c>
      <c r="I568">
        <v>3</v>
      </c>
      <c r="J568">
        <v>0</v>
      </c>
      <c r="L568" s="52">
        <f t="shared" si="79"/>
        <v>208.97500000000002</v>
      </c>
      <c r="M568" s="52"/>
      <c r="N568">
        <f>IF(E568=2,E568*propocet!$K$17,propocet!$K$15+propocet!$K$17)</f>
        <v>6.5000000000000009</v>
      </c>
      <c r="O568" s="2">
        <f t="shared" si="72"/>
        <v>0</v>
      </c>
      <c r="P568" s="2">
        <f t="shared" si="73"/>
        <v>0</v>
      </c>
      <c r="Q568" s="2">
        <f>E568*VLOOKUP(popis!$B$23,Uvse,2,0)</f>
        <v>22.349999999999998</v>
      </c>
      <c r="R568" s="2">
        <f>E568*VLOOKUP(popis!$B$28,Uvse,2,0)</f>
        <v>10.875</v>
      </c>
      <c r="S568" s="2">
        <f>IF(F568=12,CO_ukony!$K$7,IF(F568=6,CO_ukony!$K$6,IF(F568=3,propocet!$K$20,F568*VLOOKUP($AA$13,Uvse,2,0))))</f>
        <v>34.125</v>
      </c>
      <c r="T568" s="2">
        <f>IF(F568=12,CO_ukony!$K$5,IF(F568=6,CO_ukony!$K$4,IF(F568=3,propocet!$K$22,F568*VLOOKUP($AA$14,Uvse,2,0))))</f>
        <v>53.862500000000004</v>
      </c>
      <c r="U568" s="2">
        <f t="shared" si="74"/>
        <v>14.374999999999998</v>
      </c>
      <c r="V568" s="2">
        <f t="shared" si="75"/>
        <v>9.7125000000000004</v>
      </c>
      <c r="W568" s="2">
        <f t="shared" si="76"/>
        <v>0</v>
      </c>
      <c r="X568" s="2">
        <f t="shared" si="77"/>
        <v>31.274999999999999</v>
      </c>
      <c r="Y568" s="2">
        <f t="shared" si="78"/>
        <v>32.400000000000006</v>
      </c>
    </row>
    <row r="569" spans="2:25">
      <c r="B569" t="s">
        <v>716</v>
      </c>
      <c r="E569">
        <v>2</v>
      </c>
      <c r="F569">
        <v>12</v>
      </c>
      <c r="G569">
        <v>2</v>
      </c>
      <c r="H569">
        <v>0</v>
      </c>
      <c r="I569">
        <v>3</v>
      </c>
      <c r="J569">
        <v>0</v>
      </c>
      <c r="L569" s="52">
        <f t="shared" si="79"/>
        <v>208.97500000000002</v>
      </c>
      <c r="M569" s="52"/>
      <c r="N569">
        <f>IF(E569=2,E569*propocet!$K$17,propocet!$K$15+propocet!$K$17)</f>
        <v>6.5000000000000009</v>
      </c>
      <c r="O569" s="2">
        <f t="shared" si="72"/>
        <v>0</v>
      </c>
      <c r="P569" s="2">
        <f t="shared" si="73"/>
        <v>0</v>
      </c>
      <c r="Q569" s="2">
        <f>E569*VLOOKUP(popis!$B$23,Uvse,2,0)</f>
        <v>22.349999999999998</v>
      </c>
      <c r="R569" s="2">
        <f>E569*VLOOKUP(popis!$B$28,Uvse,2,0)</f>
        <v>10.875</v>
      </c>
      <c r="S569" s="2">
        <f>IF(F569=12,CO_ukony!$K$7,IF(F569=6,CO_ukony!$K$6,IF(F569=3,propocet!$K$20,F569*VLOOKUP($AA$13,Uvse,2,0))))</f>
        <v>34.125</v>
      </c>
      <c r="T569" s="2">
        <f>IF(F569=12,CO_ukony!$K$5,IF(F569=6,CO_ukony!$K$4,IF(F569=3,propocet!$K$22,F569*VLOOKUP($AA$14,Uvse,2,0))))</f>
        <v>53.862500000000004</v>
      </c>
      <c r="U569" s="2">
        <f t="shared" si="74"/>
        <v>14.374999999999998</v>
      </c>
      <c r="V569" s="2">
        <f t="shared" si="75"/>
        <v>9.7125000000000004</v>
      </c>
      <c r="W569" s="2">
        <f t="shared" si="76"/>
        <v>0</v>
      </c>
      <c r="X569" s="2">
        <f t="shared" si="77"/>
        <v>31.274999999999999</v>
      </c>
      <c r="Y569" s="2">
        <f t="shared" si="78"/>
        <v>32.400000000000006</v>
      </c>
    </row>
    <row r="570" spans="2:25">
      <c r="B570" t="s">
        <v>717</v>
      </c>
      <c r="E570">
        <v>2</v>
      </c>
      <c r="F570">
        <v>12</v>
      </c>
      <c r="G570">
        <v>0</v>
      </c>
      <c r="H570">
        <v>0</v>
      </c>
      <c r="I570">
        <v>3</v>
      </c>
      <c r="J570">
        <v>0</v>
      </c>
      <c r="L570" s="52">
        <f t="shared" si="79"/>
        <v>184.88750000000002</v>
      </c>
      <c r="M570" s="52"/>
      <c r="N570">
        <f>IF(E570=2,E570*propocet!$K$17,propocet!$K$15+propocet!$K$17)</f>
        <v>6.5000000000000009</v>
      </c>
      <c r="O570" s="2">
        <f t="shared" si="72"/>
        <v>0</v>
      </c>
      <c r="P570" s="2">
        <f t="shared" si="73"/>
        <v>0</v>
      </c>
      <c r="Q570" s="2">
        <f>E570*VLOOKUP(popis!$B$23,Uvse,2,0)</f>
        <v>22.349999999999998</v>
      </c>
      <c r="R570" s="2">
        <f>E570*VLOOKUP(popis!$B$28,Uvse,2,0)</f>
        <v>10.875</v>
      </c>
      <c r="S570" s="2">
        <f>IF(F570=12,CO_ukony!$K$7,IF(F570=6,CO_ukony!$K$6,IF(F570=3,propocet!$K$20,F570*VLOOKUP($AA$13,Uvse,2,0))))</f>
        <v>34.125</v>
      </c>
      <c r="T570" s="2">
        <f>IF(F570=12,CO_ukony!$K$5,IF(F570=6,CO_ukony!$K$4,IF(F570=3,propocet!$K$22,F570*VLOOKUP($AA$14,Uvse,2,0))))</f>
        <v>53.862500000000004</v>
      </c>
      <c r="U570" s="2">
        <f t="shared" si="74"/>
        <v>0</v>
      </c>
      <c r="V570" s="2">
        <f t="shared" si="75"/>
        <v>0</v>
      </c>
      <c r="W570" s="2">
        <f t="shared" si="76"/>
        <v>0</v>
      </c>
      <c r="X570" s="2">
        <f t="shared" si="77"/>
        <v>31.274999999999999</v>
      </c>
      <c r="Y570" s="2">
        <f t="shared" si="78"/>
        <v>32.400000000000006</v>
      </c>
    </row>
    <row r="571" spans="2:25">
      <c r="B571" t="s">
        <v>718</v>
      </c>
      <c r="E571">
        <v>2</v>
      </c>
      <c r="F571">
        <v>2</v>
      </c>
      <c r="G571">
        <v>0</v>
      </c>
      <c r="H571">
        <v>0</v>
      </c>
      <c r="I571">
        <v>3</v>
      </c>
      <c r="J571">
        <v>0</v>
      </c>
      <c r="L571" s="52">
        <f t="shared" si="79"/>
        <v>111.11458333333334</v>
      </c>
      <c r="M571" s="52"/>
      <c r="N571">
        <f>IF(E571=2,E571*propocet!$K$17,propocet!$K$15+propocet!$K$17)</f>
        <v>6.5000000000000009</v>
      </c>
      <c r="O571" s="2">
        <f t="shared" si="72"/>
        <v>0</v>
      </c>
      <c r="P571" s="2">
        <f t="shared" si="73"/>
        <v>0</v>
      </c>
      <c r="Q571" s="2">
        <f>E571*VLOOKUP(popis!$B$23,Uvse,2,0)</f>
        <v>22.349999999999998</v>
      </c>
      <c r="R571" s="2">
        <f>E571*VLOOKUP(popis!$B$28,Uvse,2,0)</f>
        <v>10.875</v>
      </c>
      <c r="S571" s="2">
        <f>IF(F571=12,CO_ukony!$K$7,IF(F571=6,CO_ukony!$K$6,IF(F571=3,propocet!$K$20,F571*VLOOKUP($AA$13,Uvse,2,0))))</f>
        <v>5.9013888888888895</v>
      </c>
      <c r="T571" s="2">
        <f>IF(F571=12,CO_ukony!$K$5,IF(F571=6,CO_ukony!$K$4,IF(F571=3,propocet!$K$22,F571*VLOOKUP($AA$14,Uvse,2,0))))</f>
        <v>8.313194444444445</v>
      </c>
      <c r="U571" s="2">
        <f t="shared" si="74"/>
        <v>0</v>
      </c>
      <c r="V571" s="2">
        <f t="shared" si="75"/>
        <v>0</v>
      </c>
      <c r="W571" s="2">
        <f t="shared" si="76"/>
        <v>0</v>
      </c>
      <c r="X571" s="2">
        <f t="shared" si="77"/>
        <v>31.274999999999999</v>
      </c>
      <c r="Y571" s="2">
        <f t="shared" si="78"/>
        <v>32.400000000000006</v>
      </c>
    </row>
    <row r="572" spans="2:25">
      <c r="B572" t="s">
        <v>719</v>
      </c>
      <c r="E572">
        <v>2</v>
      </c>
      <c r="F572">
        <v>2</v>
      </c>
      <c r="G572">
        <v>0</v>
      </c>
      <c r="H572">
        <v>0</v>
      </c>
      <c r="I572">
        <v>3</v>
      </c>
      <c r="J572">
        <v>0</v>
      </c>
      <c r="L572" s="52">
        <f t="shared" si="79"/>
        <v>111.11458333333334</v>
      </c>
      <c r="M572" s="52"/>
      <c r="N572">
        <f>IF(E572=2,E572*propocet!$K$17,propocet!$K$15+propocet!$K$17)</f>
        <v>6.5000000000000009</v>
      </c>
      <c r="O572" s="2">
        <f t="shared" si="72"/>
        <v>0</v>
      </c>
      <c r="P572" s="2">
        <f t="shared" si="73"/>
        <v>0</v>
      </c>
      <c r="Q572" s="2">
        <f>E572*VLOOKUP(popis!$B$23,Uvse,2,0)</f>
        <v>22.349999999999998</v>
      </c>
      <c r="R572" s="2">
        <f>E572*VLOOKUP(popis!$B$28,Uvse,2,0)</f>
        <v>10.875</v>
      </c>
      <c r="S572" s="2">
        <f>IF(F572=12,CO_ukony!$K$7,IF(F572=6,CO_ukony!$K$6,IF(F572=3,propocet!$K$20,F572*VLOOKUP($AA$13,Uvse,2,0))))</f>
        <v>5.9013888888888895</v>
      </c>
      <c r="T572" s="2">
        <f>IF(F572=12,CO_ukony!$K$5,IF(F572=6,CO_ukony!$K$4,IF(F572=3,propocet!$K$22,F572*VLOOKUP($AA$14,Uvse,2,0))))</f>
        <v>8.313194444444445</v>
      </c>
      <c r="U572" s="2">
        <f t="shared" si="74"/>
        <v>0</v>
      </c>
      <c r="V572" s="2">
        <f t="shared" si="75"/>
        <v>0</v>
      </c>
      <c r="W572" s="2">
        <f t="shared" si="76"/>
        <v>0</v>
      </c>
      <c r="X572" s="2">
        <f t="shared" si="77"/>
        <v>31.274999999999999</v>
      </c>
      <c r="Y572" s="2">
        <f t="shared" si="78"/>
        <v>32.400000000000006</v>
      </c>
    </row>
    <row r="573" spans="2:25">
      <c r="B573" t="s">
        <v>720</v>
      </c>
      <c r="E573">
        <v>1</v>
      </c>
      <c r="F573">
        <v>1</v>
      </c>
      <c r="G573">
        <v>0</v>
      </c>
      <c r="H573">
        <v>0</v>
      </c>
      <c r="I573">
        <v>3</v>
      </c>
      <c r="J573">
        <v>0</v>
      </c>
      <c r="L573" s="52">
        <f t="shared" si="79"/>
        <v>87.394791666666663</v>
      </c>
      <c r="M573" s="52"/>
      <c r="N573">
        <f>IF(E573=2,E573*propocet!$K$17,propocet!$K$15+propocet!$K$17)</f>
        <v>13.575000000000001</v>
      </c>
      <c r="O573" s="2">
        <f t="shared" si="72"/>
        <v>0</v>
      </c>
      <c r="P573" s="2">
        <f t="shared" si="73"/>
        <v>0</v>
      </c>
      <c r="Q573" s="2">
        <f>E573*VLOOKUP(popis!$B$23,Uvse,2,0)</f>
        <v>11.174999999999999</v>
      </c>
      <c r="R573" s="2">
        <f>E573*VLOOKUP(popis!$B$28,Uvse,2,0)</f>
        <v>5.4375</v>
      </c>
      <c r="S573" s="2">
        <f>IF(F573=12,CO_ukony!$K$7,IF(F573=6,CO_ukony!$K$6,IF(F573=3,propocet!$K$20,F573*VLOOKUP($AA$13,Uvse,2,0))))</f>
        <v>2.9506944444444447</v>
      </c>
      <c r="T573" s="2">
        <f>IF(F573=12,CO_ukony!$K$5,IF(F573=6,CO_ukony!$K$4,IF(F573=3,propocet!$K$22,F573*VLOOKUP($AA$14,Uvse,2,0))))</f>
        <v>4.1565972222222225</v>
      </c>
      <c r="U573" s="2">
        <f t="shared" si="74"/>
        <v>0</v>
      </c>
      <c r="V573" s="2">
        <f t="shared" si="75"/>
        <v>0</v>
      </c>
      <c r="W573" s="2">
        <f t="shared" si="76"/>
        <v>0</v>
      </c>
      <c r="X573" s="2">
        <f t="shared" si="77"/>
        <v>31.274999999999999</v>
      </c>
      <c r="Y573" s="2">
        <f t="shared" si="78"/>
        <v>32.400000000000006</v>
      </c>
    </row>
    <row r="574" spans="2:25">
      <c r="B574" t="s">
        <v>721</v>
      </c>
      <c r="E574">
        <v>1</v>
      </c>
      <c r="F574">
        <v>3</v>
      </c>
      <c r="G574">
        <v>0</v>
      </c>
      <c r="H574">
        <v>0</v>
      </c>
      <c r="I574">
        <v>3</v>
      </c>
      <c r="J574">
        <v>0</v>
      </c>
      <c r="L574" s="52">
        <f t="shared" si="79"/>
        <v>102.86250000000001</v>
      </c>
      <c r="M574" s="52"/>
      <c r="N574">
        <f>IF(E574=2,E574*propocet!$K$17,propocet!$K$15+propocet!$K$17)</f>
        <v>13.575000000000001</v>
      </c>
      <c r="O574" s="2">
        <f t="shared" si="72"/>
        <v>0</v>
      </c>
      <c r="P574" s="2">
        <f t="shared" si="73"/>
        <v>0</v>
      </c>
      <c r="Q574" s="2">
        <f>E574*VLOOKUP(popis!$B$23,Uvse,2,0)</f>
        <v>11.174999999999999</v>
      </c>
      <c r="R574" s="2">
        <f>E574*VLOOKUP(popis!$B$28,Uvse,2,0)</f>
        <v>5.4375</v>
      </c>
      <c r="S574" s="2">
        <f>IF(F574=12,CO_ukony!$K$7,IF(F574=6,CO_ukony!$K$6,IF(F574=3,propocet!$K$20,F574*VLOOKUP($AA$13,Uvse,2,0))))</f>
        <v>10.6625</v>
      </c>
      <c r="T574" s="2">
        <f>IF(F574=12,CO_ukony!$K$5,IF(F574=6,CO_ukony!$K$4,IF(F574=3,propocet!$K$22,F574*VLOOKUP($AA$14,Uvse,2,0))))</f>
        <v>11.9125</v>
      </c>
      <c r="U574" s="2">
        <f t="shared" si="74"/>
        <v>0</v>
      </c>
      <c r="V574" s="2">
        <f t="shared" si="75"/>
        <v>0</v>
      </c>
      <c r="W574" s="2">
        <f t="shared" si="76"/>
        <v>0</v>
      </c>
      <c r="X574" s="2">
        <f t="shared" si="77"/>
        <v>31.274999999999999</v>
      </c>
      <c r="Y574" s="2">
        <f t="shared" si="78"/>
        <v>32.400000000000006</v>
      </c>
    </row>
    <row r="575" spans="2:25">
      <c r="B575" t="s">
        <v>722</v>
      </c>
      <c r="E575">
        <v>1</v>
      </c>
      <c r="F575">
        <v>3</v>
      </c>
      <c r="G575">
        <v>0</v>
      </c>
      <c r="H575">
        <v>0</v>
      </c>
      <c r="I575">
        <v>3</v>
      </c>
      <c r="J575">
        <v>0</v>
      </c>
      <c r="L575" s="52">
        <f t="shared" si="79"/>
        <v>102.86250000000001</v>
      </c>
      <c r="M575" s="52"/>
      <c r="N575">
        <f>IF(E575=2,E575*propocet!$K$17,propocet!$K$15+propocet!$K$17)</f>
        <v>13.575000000000001</v>
      </c>
      <c r="O575" s="2">
        <f t="shared" si="72"/>
        <v>0</v>
      </c>
      <c r="P575" s="2">
        <f t="shared" si="73"/>
        <v>0</v>
      </c>
      <c r="Q575" s="2">
        <f>E575*VLOOKUP(popis!$B$23,Uvse,2,0)</f>
        <v>11.174999999999999</v>
      </c>
      <c r="R575" s="2">
        <f>E575*VLOOKUP(popis!$B$28,Uvse,2,0)</f>
        <v>5.4375</v>
      </c>
      <c r="S575" s="2">
        <f>IF(F575=12,CO_ukony!$K$7,IF(F575=6,CO_ukony!$K$6,IF(F575=3,propocet!$K$20,F575*VLOOKUP($AA$13,Uvse,2,0))))</f>
        <v>10.6625</v>
      </c>
      <c r="T575" s="2">
        <f>IF(F575=12,CO_ukony!$K$5,IF(F575=6,CO_ukony!$K$4,IF(F575=3,propocet!$K$22,F575*VLOOKUP($AA$14,Uvse,2,0))))</f>
        <v>11.9125</v>
      </c>
      <c r="U575" s="2">
        <f t="shared" si="74"/>
        <v>0</v>
      </c>
      <c r="V575" s="2">
        <f t="shared" si="75"/>
        <v>0</v>
      </c>
      <c r="W575" s="2">
        <f t="shared" si="76"/>
        <v>0</v>
      </c>
      <c r="X575" s="2">
        <f t="shared" si="77"/>
        <v>31.274999999999999</v>
      </c>
      <c r="Y575" s="2">
        <f t="shared" si="78"/>
        <v>32.400000000000006</v>
      </c>
    </row>
    <row r="576" spans="2:25">
      <c r="B576" t="s">
        <v>723</v>
      </c>
      <c r="E576">
        <v>1</v>
      </c>
      <c r="F576">
        <v>3</v>
      </c>
      <c r="G576">
        <v>0</v>
      </c>
      <c r="H576">
        <v>0</v>
      </c>
      <c r="I576">
        <v>3</v>
      </c>
      <c r="J576">
        <v>0</v>
      </c>
      <c r="L576" s="52">
        <f t="shared" si="79"/>
        <v>102.86250000000001</v>
      </c>
      <c r="M576" s="52"/>
      <c r="N576">
        <f>IF(E576=2,E576*propocet!$K$17,propocet!$K$15+propocet!$K$17)</f>
        <v>13.575000000000001</v>
      </c>
      <c r="O576" s="2">
        <f t="shared" si="72"/>
        <v>0</v>
      </c>
      <c r="P576" s="2">
        <f t="shared" si="73"/>
        <v>0</v>
      </c>
      <c r="Q576" s="2">
        <f>E576*VLOOKUP(popis!$B$23,Uvse,2,0)</f>
        <v>11.174999999999999</v>
      </c>
      <c r="R576" s="2">
        <f>E576*VLOOKUP(popis!$B$28,Uvse,2,0)</f>
        <v>5.4375</v>
      </c>
      <c r="S576" s="2">
        <f>IF(F576=12,CO_ukony!$K$7,IF(F576=6,CO_ukony!$K$6,IF(F576=3,propocet!$K$20,F576*VLOOKUP($AA$13,Uvse,2,0))))</f>
        <v>10.6625</v>
      </c>
      <c r="T576" s="2">
        <f>IF(F576=12,CO_ukony!$K$5,IF(F576=6,CO_ukony!$K$4,IF(F576=3,propocet!$K$22,F576*VLOOKUP($AA$14,Uvse,2,0))))</f>
        <v>11.9125</v>
      </c>
      <c r="U576" s="2">
        <f t="shared" si="74"/>
        <v>0</v>
      </c>
      <c r="V576" s="2">
        <f t="shared" si="75"/>
        <v>0</v>
      </c>
      <c r="W576" s="2">
        <f t="shared" si="76"/>
        <v>0</v>
      </c>
      <c r="X576" s="2">
        <f t="shared" si="77"/>
        <v>31.274999999999999</v>
      </c>
      <c r="Y576" s="2">
        <f t="shared" si="78"/>
        <v>32.400000000000006</v>
      </c>
    </row>
    <row r="577" spans="2:25">
      <c r="B577" t="s">
        <v>724</v>
      </c>
      <c r="E577">
        <v>1</v>
      </c>
      <c r="F577">
        <v>3</v>
      </c>
      <c r="G577">
        <v>0</v>
      </c>
      <c r="H577">
        <v>0</v>
      </c>
      <c r="I577">
        <v>3</v>
      </c>
      <c r="J577">
        <v>0</v>
      </c>
      <c r="L577" s="52">
        <f t="shared" si="79"/>
        <v>102.86250000000001</v>
      </c>
      <c r="M577" s="52"/>
      <c r="N577">
        <f>IF(E577=2,E577*propocet!$K$17,propocet!$K$15+propocet!$K$17)</f>
        <v>13.575000000000001</v>
      </c>
      <c r="O577" s="2">
        <f t="shared" si="72"/>
        <v>0</v>
      </c>
      <c r="P577" s="2">
        <f t="shared" si="73"/>
        <v>0</v>
      </c>
      <c r="Q577" s="2">
        <f>E577*VLOOKUP(popis!$B$23,Uvse,2,0)</f>
        <v>11.174999999999999</v>
      </c>
      <c r="R577" s="2">
        <f>E577*VLOOKUP(popis!$B$28,Uvse,2,0)</f>
        <v>5.4375</v>
      </c>
      <c r="S577" s="2">
        <f>IF(F577=12,CO_ukony!$K$7,IF(F577=6,CO_ukony!$K$6,IF(F577=3,propocet!$K$20,F577*VLOOKUP($AA$13,Uvse,2,0))))</f>
        <v>10.6625</v>
      </c>
      <c r="T577" s="2">
        <f>IF(F577=12,CO_ukony!$K$5,IF(F577=6,CO_ukony!$K$4,IF(F577=3,propocet!$K$22,F577*VLOOKUP($AA$14,Uvse,2,0))))</f>
        <v>11.9125</v>
      </c>
      <c r="U577" s="2">
        <f t="shared" si="74"/>
        <v>0</v>
      </c>
      <c r="V577" s="2">
        <f t="shared" si="75"/>
        <v>0</v>
      </c>
      <c r="W577" s="2">
        <f t="shared" si="76"/>
        <v>0</v>
      </c>
      <c r="X577" s="2">
        <f t="shared" si="77"/>
        <v>31.274999999999999</v>
      </c>
      <c r="Y577" s="2">
        <f t="shared" si="78"/>
        <v>32.400000000000006</v>
      </c>
    </row>
    <row r="578" spans="2:25">
      <c r="B578" t="s">
        <v>725</v>
      </c>
      <c r="E578">
        <v>1</v>
      </c>
      <c r="F578">
        <v>3</v>
      </c>
      <c r="G578">
        <v>0</v>
      </c>
      <c r="H578">
        <v>0</v>
      </c>
      <c r="I578">
        <v>3</v>
      </c>
      <c r="J578">
        <v>0</v>
      </c>
      <c r="L578" s="52">
        <f t="shared" si="79"/>
        <v>102.86250000000001</v>
      </c>
      <c r="M578" s="52"/>
      <c r="N578">
        <f>IF(E578=2,E578*propocet!$K$17,propocet!$K$15+propocet!$K$17)</f>
        <v>13.575000000000001</v>
      </c>
      <c r="O578" s="2">
        <f t="shared" si="72"/>
        <v>0</v>
      </c>
      <c r="P578" s="2">
        <f t="shared" si="73"/>
        <v>0</v>
      </c>
      <c r="Q578" s="2">
        <f>E578*VLOOKUP(popis!$B$23,Uvse,2,0)</f>
        <v>11.174999999999999</v>
      </c>
      <c r="R578" s="2">
        <f>E578*VLOOKUP(popis!$B$28,Uvse,2,0)</f>
        <v>5.4375</v>
      </c>
      <c r="S578" s="2">
        <f>IF(F578=12,CO_ukony!$K$7,IF(F578=6,CO_ukony!$K$6,IF(F578=3,propocet!$K$20,F578*VLOOKUP($AA$13,Uvse,2,0))))</f>
        <v>10.6625</v>
      </c>
      <c r="T578" s="2">
        <f>IF(F578=12,CO_ukony!$K$5,IF(F578=6,CO_ukony!$K$4,IF(F578=3,propocet!$K$22,F578*VLOOKUP($AA$14,Uvse,2,0))))</f>
        <v>11.9125</v>
      </c>
      <c r="U578" s="2">
        <f t="shared" si="74"/>
        <v>0</v>
      </c>
      <c r="V578" s="2">
        <f t="shared" si="75"/>
        <v>0</v>
      </c>
      <c r="W578" s="2">
        <f t="shared" si="76"/>
        <v>0</v>
      </c>
      <c r="X578" s="2">
        <f t="shared" si="77"/>
        <v>31.274999999999999</v>
      </c>
      <c r="Y578" s="2">
        <f t="shared" si="78"/>
        <v>32.400000000000006</v>
      </c>
    </row>
    <row r="579" spans="2:25">
      <c r="B579" t="s">
        <v>726</v>
      </c>
      <c r="E579">
        <v>2</v>
      </c>
      <c r="F579">
        <v>12</v>
      </c>
      <c r="G579">
        <v>0</v>
      </c>
      <c r="H579">
        <v>0</v>
      </c>
      <c r="I579">
        <v>3</v>
      </c>
      <c r="J579">
        <v>0</v>
      </c>
      <c r="L579" s="52">
        <f t="shared" si="79"/>
        <v>184.88750000000002</v>
      </c>
      <c r="M579" s="52"/>
      <c r="N579">
        <f>IF(E579=2,E579*propocet!$K$17,propocet!$K$15+propocet!$K$17)</f>
        <v>6.5000000000000009</v>
      </c>
      <c r="O579" s="2">
        <f t="shared" si="72"/>
        <v>0</v>
      </c>
      <c r="P579" s="2">
        <f t="shared" si="73"/>
        <v>0</v>
      </c>
      <c r="Q579" s="2">
        <f>E579*VLOOKUP(popis!$B$23,Uvse,2,0)</f>
        <v>22.349999999999998</v>
      </c>
      <c r="R579" s="2">
        <f>E579*VLOOKUP(popis!$B$28,Uvse,2,0)</f>
        <v>10.875</v>
      </c>
      <c r="S579" s="2">
        <f>IF(F579=12,CO_ukony!$K$7,IF(F579=6,CO_ukony!$K$6,IF(F579=3,propocet!$K$20,F579*VLOOKUP($AA$13,Uvse,2,0))))</f>
        <v>34.125</v>
      </c>
      <c r="T579" s="2">
        <f>IF(F579=12,CO_ukony!$K$5,IF(F579=6,CO_ukony!$K$4,IF(F579=3,propocet!$K$22,F579*VLOOKUP($AA$14,Uvse,2,0))))</f>
        <v>53.862500000000004</v>
      </c>
      <c r="U579" s="2">
        <f t="shared" si="74"/>
        <v>0</v>
      </c>
      <c r="V579" s="2">
        <f t="shared" si="75"/>
        <v>0</v>
      </c>
      <c r="W579" s="2">
        <f t="shared" si="76"/>
        <v>0</v>
      </c>
      <c r="X579" s="2">
        <f t="shared" si="77"/>
        <v>31.274999999999999</v>
      </c>
      <c r="Y579" s="2">
        <f t="shared" si="78"/>
        <v>32.400000000000006</v>
      </c>
    </row>
    <row r="580" spans="2:25">
      <c r="B580" t="s">
        <v>727</v>
      </c>
      <c r="E580">
        <v>1</v>
      </c>
      <c r="F580">
        <v>1</v>
      </c>
      <c r="G580">
        <v>0</v>
      </c>
      <c r="H580">
        <v>0</v>
      </c>
      <c r="I580">
        <v>3</v>
      </c>
      <c r="J580">
        <v>0</v>
      </c>
      <c r="L580" s="52">
        <f t="shared" si="79"/>
        <v>87.394791666666663</v>
      </c>
      <c r="M580" s="52"/>
      <c r="N580">
        <f>IF(E580=2,E580*propocet!$K$17,propocet!$K$15+propocet!$K$17)</f>
        <v>13.575000000000001</v>
      </c>
      <c r="O580" s="2">
        <f t="shared" si="72"/>
        <v>0</v>
      </c>
      <c r="P580" s="2">
        <f t="shared" si="73"/>
        <v>0</v>
      </c>
      <c r="Q580" s="2">
        <f>E580*VLOOKUP(popis!$B$23,Uvse,2,0)</f>
        <v>11.174999999999999</v>
      </c>
      <c r="R580" s="2">
        <f>E580*VLOOKUP(popis!$B$28,Uvse,2,0)</f>
        <v>5.4375</v>
      </c>
      <c r="S580" s="2">
        <f>IF(F580=12,CO_ukony!$K$7,IF(F580=6,CO_ukony!$K$6,IF(F580=3,propocet!$K$20,F580*VLOOKUP($AA$13,Uvse,2,0))))</f>
        <v>2.9506944444444447</v>
      </c>
      <c r="T580" s="2">
        <f>IF(F580=12,CO_ukony!$K$5,IF(F580=6,CO_ukony!$K$4,IF(F580=3,propocet!$K$22,F580*VLOOKUP($AA$14,Uvse,2,0))))</f>
        <v>4.1565972222222225</v>
      </c>
      <c r="U580" s="2">
        <f t="shared" si="74"/>
        <v>0</v>
      </c>
      <c r="V580" s="2">
        <f t="shared" si="75"/>
        <v>0</v>
      </c>
      <c r="W580" s="2">
        <f t="shared" si="76"/>
        <v>0</v>
      </c>
      <c r="X580" s="2">
        <f t="shared" si="77"/>
        <v>31.274999999999999</v>
      </c>
      <c r="Y580" s="2">
        <f t="shared" si="78"/>
        <v>32.400000000000006</v>
      </c>
    </row>
    <row r="581" spans="2:25">
      <c r="B581" t="s">
        <v>728</v>
      </c>
      <c r="E581">
        <v>1</v>
      </c>
      <c r="F581">
        <v>1</v>
      </c>
      <c r="G581">
        <v>0</v>
      </c>
      <c r="H581">
        <v>0</v>
      </c>
      <c r="I581">
        <v>3</v>
      </c>
      <c r="J581">
        <v>0</v>
      </c>
      <c r="L581" s="52">
        <f t="shared" si="79"/>
        <v>87.394791666666663</v>
      </c>
      <c r="M581" s="52"/>
      <c r="N581">
        <f>IF(E581=2,E581*propocet!$K$17,propocet!$K$15+propocet!$K$17)</f>
        <v>13.575000000000001</v>
      </c>
      <c r="O581" s="2">
        <f t="shared" si="72"/>
        <v>0</v>
      </c>
      <c r="P581" s="2">
        <f t="shared" si="73"/>
        <v>0</v>
      </c>
      <c r="Q581" s="2">
        <f>E581*VLOOKUP(popis!$B$23,Uvse,2,0)</f>
        <v>11.174999999999999</v>
      </c>
      <c r="R581" s="2">
        <f>E581*VLOOKUP(popis!$B$28,Uvse,2,0)</f>
        <v>5.4375</v>
      </c>
      <c r="S581" s="2">
        <f>IF(F581=12,CO_ukony!$K$7,IF(F581=6,CO_ukony!$K$6,IF(F581=3,propocet!$K$20,F581*VLOOKUP($AA$13,Uvse,2,0))))</f>
        <v>2.9506944444444447</v>
      </c>
      <c r="T581" s="2">
        <f>IF(F581=12,CO_ukony!$K$5,IF(F581=6,CO_ukony!$K$4,IF(F581=3,propocet!$K$22,F581*VLOOKUP($AA$14,Uvse,2,0))))</f>
        <v>4.1565972222222225</v>
      </c>
      <c r="U581" s="2">
        <f t="shared" si="74"/>
        <v>0</v>
      </c>
      <c r="V581" s="2">
        <f t="shared" si="75"/>
        <v>0</v>
      </c>
      <c r="W581" s="2">
        <f t="shared" si="76"/>
        <v>0</v>
      </c>
      <c r="X581" s="2">
        <f t="shared" si="77"/>
        <v>31.274999999999999</v>
      </c>
      <c r="Y581" s="2">
        <f t="shared" si="78"/>
        <v>32.400000000000006</v>
      </c>
    </row>
    <row r="582" spans="2:25">
      <c r="B582" t="s">
        <v>729</v>
      </c>
      <c r="E582">
        <v>2</v>
      </c>
      <c r="F582">
        <v>2</v>
      </c>
      <c r="G582">
        <v>0</v>
      </c>
      <c r="H582">
        <v>0</v>
      </c>
      <c r="I582">
        <v>3</v>
      </c>
      <c r="J582">
        <v>0</v>
      </c>
      <c r="L582" s="52">
        <f t="shared" si="79"/>
        <v>111.11458333333334</v>
      </c>
      <c r="M582" s="52"/>
      <c r="N582">
        <f>IF(E582=2,E582*propocet!$K$17,propocet!$K$15+propocet!$K$17)</f>
        <v>6.5000000000000009</v>
      </c>
      <c r="O582" s="2">
        <f t="shared" si="72"/>
        <v>0</v>
      </c>
      <c r="P582" s="2">
        <f t="shared" si="73"/>
        <v>0</v>
      </c>
      <c r="Q582" s="2">
        <f>E582*VLOOKUP(popis!$B$23,Uvse,2,0)</f>
        <v>22.349999999999998</v>
      </c>
      <c r="R582" s="2">
        <f>E582*VLOOKUP(popis!$B$28,Uvse,2,0)</f>
        <v>10.875</v>
      </c>
      <c r="S582" s="2">
        <f>IF(F582=12,CO_ukony!$K$7,IF(F582=6,CO_ukony!$K$6,IF(F582=3,propocet!$K$20,F582*VLOOKUP($AA$13,Uvse,2,0))))</f>
        <v>5.9013888888888895</v>
      </c>
      <c r="T582" s="2">
        <f>IF(F582=12,CO_ukony!$K$5,IF(F582=6,CO_ukony!$K$4,IF(F582=3,propocet!$K$22,F582*VLOOKUP($AA$14,Uvse,2,0))))</f>
        <v>8.313194444444445</v>
      </c>
      <c r="U582" s="2">
        <f t="shared" si="74"/>
        <v>0</v>
      </c>
      <c r="V582" s="2">
        <f t="shared" si="75"/>
        <v>0</v>
      </c>
      <c r="W582" s="2">
        <f t="shared" si="76"/>
        <v>0</v>
      </c>
      <c r="X582" s="2">
        <f t="shared" si="77"/>
        <v>31.274999999999999</v>
      </c>
      <c r="Y582" s="2">
        <f t="shared" si="78"/>
        <v>32.400000000000006</v>
      </c>
    </row>
    <row r="583" spans="2:25">
      <c r="B583" t="s">
        <v>730</v>
      </c>
      <c r="E583">
        <v>2</v>
      </c>
      <c r="F583">
        <v>2</v>
      </c>
      <c r="G583">
        <v>0</v>
      </c>
      <c r="H583">
        <v>0</v>
      </c>
      <c r="I583">
        <v>3</v>
      </c>
      <c r="J583">
        <v>0</v>
      </c>
      <c r="L583" s="52">
        <f t="shared" si="79"/>
        <v>111.11458333333334</v>
      </c>
      <c r="M583" s="52"/>
      <c r="N583">
        <f>IF(E583=2,E583*propocet!$K$17,propocet!$K$15+propocet!$K$17)</f>
        <v>6.5000000000000009</v>
      </c>
      <c r="O583" s="2">
        <f t="shared" si="72"/>
        <v>0</v>
      </c>
      <c r="P583" s="2">
        <f t="shared" si="73"/>
        <v>0</v>
      </c>
      <c r="Q583" s="2">
        <f>E583*VLOOKUP(popis!$B$23,Uvse,2,0)</f>
        <v>22.349999999999998</v>
      </c>
      <c r="R583" s="2">
        <f>E583*VLOOKUP(popis!$B$28,Uvse,2,0)</f>
        <v>10.875</v>
      </c>
      <c r="S583" s="2">
        <f>IF(F583=12,CO_ukony!$K$7,IF(F583=6,CO_ukony!$K$6,IF(F583=3,propocet!$K$20,F583*VLOOKUP($AA$13,Uvse,2,0))))</f>
        <v>5.9013888888888895</v>
      </c>
      <c r="T583" s="2">
        <f>IF(F583=12,CO_ukony!$K$5,IF(F583=6,CO_ukony!$K$4,IF(F583=3,propocet!$K$22,F583*VLOOKUP($AA$14,Uvse,2,0))))</f>
        <v>8.313194444444445</v>
      </c>
      <c r="U583" s="2">
        <f t="shared" si="74"/>
        <v>0</v>
      </c>
      <c r="V583" s="2">
        <f t="shared" si="75"/>
        <v>0</v>
      </c>
      <c r="W583" s="2">
        <f t="shared" si="76"/>
        <v>0</v>
      </c>
      <c r="X583" s="2">
        <f t="shared" si="77"/>
        <v>31.274999999999999</v>
      </c>
      <c r="Y583" s="2">
        <f t="shared" si="78"/>
        <v>32.400000000000006</v>
      </c>
    </row>
    <row r="584" spans="2:25">
      <c r="B584" t="s">
        <v>731</v>
      </c>
      <c r="E584">
        <v>2</v>
      </c>
      <c r="F584">
        <v>8</v>
      </c>
      <c r="G584">
        <v>0</v>
      </c>
      <c r="H584">
        <v>0</v>
      </c>
      <c r="I584">
        <v>3</v>
      </c>
      <c r="J584">
        <v>0</v>
      </c>
      <c r="L584" s="52">
        <f t="shared" si="79"/>
        <v>153.75833333333333</v>
      </c>
      <c r="M584" s="52"/>
      <c r="N584">
        <f>IF(E584=2,E584*propocet!$K$17,propocet!$K$15+propocet!$K$17)</f>
        <v>6.5000000000000009</v>
      </c>
      <c r="O584" s="2">
        <f t="shared" si="72"/>
        <v>0</v>
      </c>
      <c r="P584" s="2">
        <f t="shared" si="73"/>
        <v>0</v>
      </c>
      <c r="Q584" s="2">
        <f>E584*VLOOKUP(popis!$B$23,Uvse,2,0)</f>
        <v>22.349999999999998</v>
      </c>
      <c r="R584" s="2">
        <f>E584*VLOOKUP(popis!$B$28,Uvse,2,0)</f>
        <v>10.875</v>
      </c>
      <c r="S584" s="2">
        <f>IF(F584=12,CO_ukony!$K$7,IF(F584=6,CO_ukony!$K$6,IF(F584=3,propocet!$K$20,F584*VLOOKUP($AA$13,Uvse,2,0))))</f>
        <v>23.605555555555558</v>
      </c>
      <c r="T584" s="2">
        <f>IF(F584=12,CO_ukony!$K$5,IF(F584=6,CO_ukony!$K$4,IF(F584=3,propocet!$K$22,F584*VLOOKUP($AA$14,Uvse,2,0))))</f>
        <v>33.25277777777778</v>
      </c>
      <c r="U584" s="2">
        <f t="shared" si="74"/>
        <v>0</v>
      </c>
      <c r="V584" s="2">
        <f t="shared" si="75"/>
        <v>0</v>
      </c>
      <c r="W584" s="2">
        <f t="shared" si="76"/>
        <v>0</v>
      </c>
      <c r="X584" s="2">
        <f t="shared" si="77"/>
        <v>31.274999999999999</v>
      </c>
      <c r="Y584" s="2">
        <f t="shared" si="78"/>
        <v>32.400000000000006</v>
      </c>
    </row>
    <row r="585" spans="2:25">
      <c r="B585" t="s">
        <v>732</v>
      </c>
      <c r="E585">
        <v>2</v>
      </c>
      <c r="F585">
        <v>8</v>
      </c>
      <c r="G585">
        <v>0</v>
      </c>
      <c r="H585">
        <v>0</v>
      </c>
      <c r="I585">
        <v>4</v>
      </c>
      <c r="J585">
        <v>0</v>
      </c>
      <c r="L585" s="52">
        <f t="shared" si="79"/>
        <v>174.98333333333335</v>
      </c>
      <c r="M585" s="52"/>
      <c r="N585">
        <f>IF(E585=2,E585*propocet!$K$17,propocet!$K$15+propocet!$K$17)</f>
        <v>6.5000000000000009</v>
      </c>
      <c r="O585" s="2">
        <f t="shared" si="72"/>
        <v>0</v>
      </c>
      <c r="P585" s="2">
        <f t="shared" si="73"/>
        <v>0</v>
      </c>
      <c r="Q585" s="2">
        <f>E585*VLOOKUP(popis!$B$23,Uvse,2,0)</f>
        <v>22.349999999999998</v>
      </c>
      <c r="R585" s="2">
        <f>E585*VLOOKUP(popis!$B$28,Uvse,2,0)</f>
        <v>10.875</v>
      </c>
      <c r="S585" s="2">
        <f>IF(F585=12,CO_ukony!$K$7,IF(F585=6,CO_ukony!$K$6,IF(F585=3,propocet!$K$20,F585*VLOOKUP($AA$13,Uvse,2,0))))</f>
        <v>23.605555555555558</v>
      </c>
      <c r="T585" s="2">
        <f>IF(F585=12,CO_ukony!$K$5,IF(F585=6,CO_ukony!$K$4,IF(F585=3,propocet!$K$22,F585*VLOOKUP($AA$14,Uvse,2,0))))</f>
        <v>33.25277777777778</v>
      </c>
      <c r="U585" s="2">
        <f t="shared" si="74"/>
        <v>0</v>
      </c>
      <c r="V585" s="2">
        <f t="shared" si="75"/>
        <v>0</v>
      </c>
      <c r="W585" s="2">
        <f t="shared" si="76"/>
        <v>0</v>
      </c>
      <c r="X585" s="2">
        <f t="shared" si="77"/>
        <v>41.699999999999996</v>
      </c>
      <c r="Y585" s="2">
        <f t="shared" si="78"/>
        <v>43.2</v>
      </c>
    </row>
    <row r="586" spans="2:25">
      <c r="B586" t="s">
        <v>733</v>
      </c>
      <c r="E586">
        <v>2</v>
      </c>
      <c r="F586">
        <v>12</v>
      </c>
      <c r="G586">
        <v>0</v>
      </c>
      <c r="H586">
        <v>0</v>
      </c>
      <c r="I586">
        <v>4</v>
      </c>
      <c r="J586">
        <v>0</v>
      </c>
      <c r="L586" s="52">
        <f t="shared" si="79"/>
        <v>206.11250000000001</v>
      </c>
      <c r="M586" s="52"/>
      <c r="N586">
        <f>IF(E586=2,E586*propocet!$K$17,propocet!$K$15+propocet!$K$17)</f>
        <v>6.5000000000000009</v>
      </c>
      <c r="O586" s="2">
        <f t="shared" si="72"/>
        <v>0</v>
      </c>
      <c r="P586" s="2">
        <f t="shared" si="73"/>
        <v>0</v>
      </c>
      <c r="Q586" s="2">
        <f>E586*VLOOKUP(popis!$B$23,Uvse,2,0)</f>
        <v>22.349999999999998</v>
      </c>
      <c r="R586" s="2">
        <f>E586*VLOOKUP(popis!$B$28,Uvse,2,0)</f>
        <v>10.875</v>
      </c>
      <c r="S586" s="2">
        <f>IF(F586=12,CO_ukony!$K$7,IF(F586=6,CO_ukony!$K$6,IF(F586=3,propocet!$K$20,F586*VLOOKUP($AA$13,Uvse,2,0))))</f>
        <v>34.125</v>
      </c>
      <c r="T586" s="2">
        <f>IF(F586=12,CO_ukony!$K$5,IF(F586=6,CO_ukony!$K$4,IF(F586=3,propocet!$K$22,F586*VLOOKUP($AA$14,Uvse,2,0))))</f>
        <v>53.862500000000004</v>
      </c>
      <c r="U586" s="2">
        <f t="shared" si="74"/>
        <v>0</v>
      </c>
      <c r="V586" s="2">
        <f t="shared" si="75"/>
        <v>0</v>
      </c>
      <c r="W586" s="2">
        <f t="shared" si="76"/>
        <v>0</v>
      </c>
      <c r="X586" s="2">
        <f t="shared" si="77"/>
        <v>41.699999999999996</v>
      </c>
      <c r="Y586" s="2">
        <f t="shared" si="78"/>
        <v>43.2</v>
      </c>
    </row>
    <row r="587" spans="2:25">
      <c r="B587" t="s">
        <v>734</v>
      </c>
      <c r="E587">
        <v>2</v>
      </c>
      <c r="F587">
        <v>12</v>
      </c>
      <c r="G587">
        <v>0</v>
      </c>
      <c r="H587">
        <v>0</v>
      </c>
      <c r="I587">
        <v>4</v>
      </c>
      <c r="J587">
        <v>0</v>
      </c>
      <c r="L587" s="52">
        <f t="shared" si="79"/>
        <v>206.11250000000001</v>
      </c>
      <c r="M587" s="52"/>
      <c r="N587">
        <f>IF(E587=2,E587*propocet!$K$17,propocet!$K$15+propocet!$K$17)</f>
        <v>6.5000000000000009</v>
      </c>
      <c r="O587" s="2">
        <f t="shared" si="72"/>
        <v>0</v>
      </c>
      <c r="P587" s="2">
        <f t="shared" si="73"/>
        <v>0</v>
      </c>
      <c r="Q587" s="2">
        <f>E587*VLOOKUP(popis!$B$23,Uvse,2,0)</f>
        <v>22.349999999999998</v>
      </c>
      <c r="R587" s="2">
        <f>E587*VLOOKUP(popis!$B$28,Uvse,2,0)</f>
        <v>10.875</v>
      </c>
      <c r="S587" s="2">
        <f>IF(F587=12,CO_ukony!$K$7,IF(F587=6,CO_ukony!$K$6,IF(F587=3,propocet!$K$20,F587*VLOOKUP($AA$13,Uvse,2,0))))</f>
        <v>34.125</v>
      </c>
      <c r="T587" s="2">
        <f>IF(F587=12,CO_ukony!$K$5,IF(F587=6,CO_ukony!$K$4,IF(F587=3,propocet!$K$22,F587*VLOOKUP($AA$14,Uvse,2,0))))</f>
        <v>53.862500000000004</v>
      </c>
      <c r="U587" s="2">
        <f t="shared" si="74"/>
        <v>0</v>
      </c>
      <c r="V587" s="2">
        <f t="shared" si="75"/>
        <v>0</v>
      </c>
      <c r="W587" s="2">
        <f t="shared" si="76"/>
        <v>0</v>
      </c>
      <c r="X587" s="2">
        <f t="shared" si="77"/>
        <v>41.699999999999996</v>
      </c>
      <c r="Y587" s="2">
        <f t="shared" si="78"/>
        <v>43.2</v>
      </c>
    </row>
    <row r="588" spans="2:25">
      <c r="B588" t="s">
        <v>735</v>
      </c>
      <c r="E588">
        <v>2</v>
      </c>
      <c r="F588">
        <v>8</v>
      </c>
      <c r="G588">
        <v>0</v>
      </c>
      <c r="H588">
        <v>0</v>
      </c>
      <c r="I588">
        <v>4</v>
      </c>
      <c r="J588">
        <v>0</v>
      </c>
      <c r="L588" s="52">
        <f t="shared" si="79"/>
        <v>174.98333333333335</v>
      </c>
      <c r="M588" s="52"/>
      <c r="N588">
        <f>IF(E588=2,E588*propocet!$K$17,propocet!$K$15+propocet!$K$17)</f>
        <v>6.5000000000000009</v>
      </c>
      <c r="O588" s="2">
        <f t="shared" si="72"/>
        <v>0</v>
      </c>
      <c r="P588" s="2">
        <f t="shared" si="73"/>
        <v>0</v>
      </c>
      <c r="Q588" s="2">
        <f>E588*VLOOKUP(popis!$B$23,Uvse,2,0)</f>
        <v>22.349999999999998</v>
      </c>
      <c r="R588" s="2">
        <f>E588*VLOOKUP(popis!$B$28,Uvse,2,0)</f>
        <v>10.875</v>
      </c>
      <c r="S588" s="2">
        <f>IF(F588=12,CO_ukony!$K$7,IF(F588=6,CO_ukony!$K$6,IF(F588=3,propocet!$K$20,F588*VLOOKUP($AA$13,Uvse,2,0))))</f>
        <v>23.605555555555558</v>
      </c>
      <c r="T588" s="2">
        <f>IF(F588=12,CO_ukony!$K$5,IF(F588=6,CO_ukony!$K$4,IF(F588=3,propocet!$K$22,F588*VLOOKUP($AA$14,Uvse,2,0))))</f>
        <v>33.25277777777778</v>
      </c>
      <c r="U588" s="2">
        <f t="shared" si="74"/>
        <v>0</v>
      </c>
      <c r="V588" s="2">
        <f t="shared" si="75"/>
        <v>0</v>
      </c>
      <c r="W588" s="2">
        <f t="shared" si="76"/>
        <v>0</v>
      </c>
      <c r="X588" s="2">
        <f t="shared" si="77"/>
        <v>41.699999999999996</v>
      </c>
      <c r="Y588" s="2">
        <f t="shared" si="78"/>
        <v>43.2</v>
      </c>
    </row>
    <row r="589" spans="2:25">
      <c r="B589" t="s">
        <v>736</v>
      </c>
      <c r="E589">
        <v>2</v>
      </c>
      <c r="F589">
        <v>8</v>
      </c>
      <c r="G589">
        <v>0</v>
      </c>
      <c r="H589">
        <v>0</v>
      </c>
      <c r="I589">
        <v>4</v>
      </c>
      <c r="J589">
        <v>0</v>
      </c>
      <c r="L589" s="52">
        <f t="shared" si="79"/>
        <v>174.98333333333335</v>
      </c>
      <c r="M589" s="52"/>
      <c r="N589">
        <f>IF(E589=2,E589*propocet!$K$17,propocet!$K$15+propocet!$K$17)</f>
        <v>6.5000000000000009</v>
      </c>
      <c r="O589" s="2">
        <f t="shared" si="72"/>
        <v>0</v>
      </c>
      <c r="P589" s="2">
        <f t="shared" si="73"/>
        <v>0</v>
      </c>
      <c r="Q589" s="2">
        <f>E589*VLOOKUP(popis!$B$23,Uvse,2,0)</f>
        <v>22.349999999999998</v>
      </c>
      <c r="R589" s="2">
        <f>E589*VLOOKUP(popis!$B$28,Uvse,2,0)</f>
        <v>10.875</v>
      </c>
      <c r="S589" s="2">
        <f>IF(F589=12,CO_ukony!$K$7,IF(F589=6,CO_ukony!$K$6,IF(F589=3,propocet!$K$20,F589*VLOOKUP($AA$13,Uvse,2,0))))</f>
        <v>23.605555555555558</v>
      </c>
      <c r="T589" s="2">
        <f>IF(F589=12,CO_ukony!$K$5,IF(F589=6,CO_ukony!$K$4,IF(F589=3,propocet!$K$22,F589*VLOOKUP($AA$14,Uvse,2,0))))</f>
        <v>33.25277777777778</v>
      </c>
      <c r="U589" s="2">
        <f t="shared" si="74"/>
        <v>0</v>
      </c>
      <c r="V589" s="2">
        <f t="shared" si="75"/>
        <v>0</v>
      </c>
      <c r="W589" s="2">
        <f t="shared" si="76"/>
        <v>0</v>
      </c>
      <c r="X589" s="2">
        <f t="shared" si="77"/>
        <v>41.699999999999996</v>
      </c>
      <c r="Y589" s="2">
        <f t="shared" si="78"/>
        <v>43.2</v>
      </c>
    </row>
    <row r="590" spans="2:25">
      <c r="B590" t="s">
        <v>737</v>
      </c>
      <c r="E590">
        <v>2</v>
      </c>
      <c r="F590">
        <v>8</v>
      </c>
      <c r="G590">
        <v>2</v>
      </c>
      <c r="H590">
        <v>0</v>
      </c>
      <c r="I590">
        <v>0</v>
      </c>
      <c r="J590">
        <v>0</v>
      </c>
      <c r="L590" s="52">
        <f t="shared" si="79"/>
        <v>114.17083333333333</v>
      </c>
      <c r="M590" s="52"/>
      <c r="N590">
        <f>IF(E590=2,E590*propocet!$K$17,propocet!$K$15+propocet!$K$17)</f>
        <v>6.5000000000000009</v>
      </c>
      <c r="O590" s="2">
        <f t="shared" si="72"/>
        <v>0</v>
      </c>
      <c r="P590" s="2">
        <f t="shared" si="73"/>
        <v>0</v>
      </c>
      <c r="Q590" s="2">
        <f>E590*VLOOKUP(popis!$B$23,Uvse,2,0)</f>
        <v>22.349999999999998</v>
      </c>
      <c r="R590" s="2">
        <f>E590*VLOOKUP(popis!$B$28,Uvse,2,0)</f>
        <v>10.875</v>
      </c>
      <c r="S590" s="2">
        <f>IF(F590=12,CO_ukony!$K$7,IF(F590=6,CO_ukony!$K$6,IF(F590=3,propocet!$K$20,F590*VLOOKUP($AA$13,Uvse,2,0))))</f>
        <v>23.605555555555558</v>
      </c>
      <c r="T590" s="2">
        <f>IF(F590=12,CO_ukony!$K$5,IF(F590=6,CO_ukony!$K$4,IF(F590=3,propocet!$K$22,F590*VLOOKUP($AA$14,Uvse,2,0))))</f>
        <v>33.25277777777778</v>
      </c>
      <c r="U590" s="2">
        <f t="shared" si="74"/>
        <v>14.374999999999998</v>
      </c>
      <c r="V590" s="2">
        <f t="shared" si="75"/>
        <v>9.7125000000000004</v>
      </c>
      <c r="W590" s="2">
        <f t="shared" si="76"/>
        <v>0</v>
      </c>
      <c r="X590" s="2">
        <f t="shared" si="77"/>
        <v>0</v>
      </c>
      <c r="Y590" s="2">
        <f t="shared" si="78"/>
        <v>0</v>
      </c>
    </row>
    <row r="591" spans="2:25">
      <c r="B591" t="s">
        <v>738</v>
      </c>
      <c r="E591">
        <v>2</v>
      </c>
      <c r="F591">
        <v>6</v>
      </c>
      <c r="G591">
        <v>2</v>
      </c>
      <c r="H591">
        <v>0</v>
      </c>
      <c r="I591">
        <v>0</v>
      </c>
      <c r="J591">
        <v>0</v>
      </c>
      <c r="L591" s="52">
        <f t="shared" si="79"/>
        <v>96.1</v>
      </c>
      <c r="M591" s="52"/>
      <c r="N591">
        <f>IF(E591=2,E591*propocet!$K$17,propocet!$K$15+propocet!$K$17)</f>
        <v>6.5000000000000009</v>
      </c>
      <c r="O591" s="2">
        <f t="shared" si="72"/>
        <v>0</v>
      </c>
      <c r="P591" s="2">
        <f t="shared" si="73"/>
        <v>0</v>
      </c>
      <c r="Q591" s="2">
        <f>E591*VLOOKUP(popis!$B$23,Uvse,2,0)</f>
        <v>22.349999999999998</v>
      </c>
      <c r="R591" s="2">
        <f>E591*VLOOKUP(popis!$B$28,Uvse,2,0)</f>
        <v>10.875</v>
      </c>
      <c r="S591" s="2">
        <f>IF(F591=12,CO_ukony!$K$7,IF(F591=6,CO_ukony!$K$6,IF(F591=3,propocet!$K$20,F591*VLOOKUP($AA$13,Uvse,2,0))))</f>
        <v>14.725</v>
      </c>
      <c r="T591" s="2">
        <f>IF(F591=12,CO_ukony!$K$5,IF(F591=6,CO_ukony!$K$4,IF(F591=3,propocet!$K$22,F591*VLOOKUP($AA$14,Uvse,2,0))))</f>
        <v>24.0625</v>
      </c>
      <c r="U591" s="2">
        <f t="shared" si="74"/>
        <v>14.374999999999998</v>
      </c>
      <c r="V591" s="2">
        <f t="shared" si="75"/>
        <v>9.7125000000000004</v>
      </c>
      <c r="W591" s="2">
        <f t="shared" si="76"/>
        <v>0</v>
      </c>
      <c r="X591" s="2">
        <f t="shared" si="77"/>
        <v>0</v>
      </c>
      <c r="Y591" s="2">
        <f t="shared" si="78"/>
        <v>0</v>
      </c>
    </row>
    <row r="592" spans="2:25">
      <c r="B592" t="s">
        <v>739</v>
      </c>
      <c r="E592">
        <v>2</v>
      </c>
      <c r="F592">
        <v>6</v>
      </c>
      <c r="G592">
        <v>2</v>
      </c>
      <c r="H592">
        <v>0</v>
      </c>
      <c r="I592">
        <v>0</v>
      </c>
      <c r="J592">
        <v>0</v>
      </c>
      <c r="L592" s="52">
        <f t="shared" si="79"/>
        <v>96.1</v>
      </c>
      <c r="M592" s="52"/>
      <c r="N592">
        <f>IF(E592=2,E592*propocet!$K$17,propocet!$K$15+propocet!$K$17)</f>
        <v>6.5000000000000009</v>
      </c>
      <c r="O592" s="2">
        <f t="shared" si="72"/>
        <v>0</v>
      </c>
      <c r="P592" s="2">
        <f t="shared" si="73"/>
        <v>0</v>
      </c>
      <c r="Q592" s="2">
        <f>E592*VLOOKUP(popis!$B$23,Uvse,2,0)</f>
        <v>22.349999999999998</v>
      </c>
      <c r="R592" s="2">
        <f>E592*VLOOKUP(popis!$B$28,Uvse,2,0)</f>
        <v>10.875</v>
      </c>
      <c r="S592" s="2">
        <f>IF(F592=12,CO_ukony!$K$7,IF(F592=6,CO_ukony!$K$6,IF(F592=3,propocet!$K$20,F592*VLOOKUP($AA$13,Uvse,2,0))))</f>
        <v>14.725</v>
      </c>
      <c r="T592" s="2">
        <f>IF(F592=12,CO_ukony!$K$5,IF(F592=6,CO_ukony!$K$4,IF(F592=3,propocet!$K$22,F592*VLOOKUP($AA$14,Uvse,2,0))))</f>
        <v>24.0625</v>
      </c>
      <c r="U592" s="2">
        <f t="shared" si="74"/>
        <v>14.374999999999998</v>
      </c>
      <c r="V592" s="2">
        <f t="shared" si="75"/>
        <v>9.7125000000000004</v>
      </c>
      <c r="W592" s="2">
        <f t="shared" si="76"/>
        <v>0</v>
      </c>
      <c r="X592" s="2">
        <f t="shared" si="77"/>
        <v>0</v>
      </c>
      <c r="Y592" s="2">
        <f t="shared" si="78"/>
        <v>0</v>
      </c>
    </row>
    <row r="593" spans="2:25">
      <c r="B593" t="s">
        <v>740</v>
      </c>
      <c r="E593">
        <v>2</v>
      </c>
      <c r="F593">
        <v>2</v>
      </c>
      <c r="G593">
        <v>2</v>
      </c>
      <c r="H593">
        <v>0</v>
      </c>
      <c r="I593">
        <v>0</v>
      </c>
      <c r="J593">
        <v>0</v>
      </c>
      <c r="L593" s="52">
        <f t="shared" si="79"/>
        <v>71.527083333333337</v>
      </c>
      <c r="M593" s="52"/>
      <c r="N593">
        <f>IF(E593=2,E593*propocet!$K$17,propocet!$K$15+propocet!$K$17)</f>
        <v>6.5000000000000009</v>
      </c>
      <c r="O593" s="2">
        <f t="shared" si="72"/>
        <v>0</v>
      </c>
      <c r="P593" s="2">
        <f t="shared" si="73"/>
        <v>0</v>
      </c>
      <c r="Q593" s="2">
        <f>E593*VLOOKUP(popis!$B$23,Uvse,2,0)</f>
        <v>22.349999999999998</v>
      </c>
      <c r="R593" s="2">
        <f>E593*VLOOKUP(popis!$B$28,Uvse,2,0)</f>
        <v>10.875</v>
      </c>
      <c r="S593" s="2">
        <f>IF(F593=12,CO_ukony!$K$7,IF(F593=6,CO_ukony!$K$6,IF(F593=3,propocet!$K$20,F593*VLOOKUP($AA$13,Uvse,2,0))))</f>
        <v>5.9013888888888895</v>
      </c>
      <c r="T593" s="2">
        <f>IF(F593=12,CO_ukony!$K$5,IF(F593=6,CO_ukony!$K$4,IF(F593=3,propocet!$K$22,F593*VLOOKUP($AA$14,Uvse,2,0))))</f>
        <v>8.313194444444445</v>
      </c>
      <c r="U593" s="2">
        <f t="shared" si="74"/>
        <v>14.374999999999998</v>
      </c>
      <c r="V593" s="2">
        <f t="shared" si="75"/>
        <v>9.7125000000000004</v>
      </c>
      <c r="W593" s="2">
        <f t="shared" si="76"/>
        <v>0</v>
      </c>
      <c r="X593" s="2">
        <f t="shared" si="77"/>
        <v>0</v>
      </c>
      <c r="Y593" s="2">
        <f t="shared" si="78"/>
        <v>0</v>
      </c>
    </row>
    <row r="594" spans="2:25">
      <c r="B594" t="s">
        <v>741</v>
      </c>
      <c r="E594">
        <v>2</v>
      </c>
      <c r="F594">
        <v>6</v>
      </c>
      <c r="G594">
        <v>2</v>
      </c>
      <c r="H594">
        <v>0</v>
      </c>
      <c r="I594">
        <v>0</v>
      </c>
      <c r="J594">
        <v>0</v>
      </c>
      <c r="L594" s="52">
        <f t="shared" si="79"/>
        <v>96.1</v>
      </c>
      <c r="M594" s="52"/>
      <c r="N594">
        <f>IF(E594=2,E594*propocet!$K$17,propocet!$K$15+propocet!$K$17)</f>
        <v>6.5000000000000009</v>
      </c>
      <c r="O594" s="2">
        <f t="shared" si="72"/>
        <v>0</v>
      </c>
      <c r="P594" s="2">
        <f t="shared" si="73"/>
        <v>0</v>
      </c>
      <c r="Q594" s="2">
        <f>E594*VLOOKUP(popis!$B$23,Uvse,2,0)</f>
        <v>22.349999999999998</v>
      </c>
      <c r="R594" s="2">
        <f>E594*VLOOKUP(popis!$B$28,Uvse,2,0)</f>
        <v>10.875</v>
      </c>
      <c r="S594" s="2">
        <f>IF(F594=12,CO_ukony!$K$7,IF(F594=6,CO_ukony!$K$6,IF(F594=3,propocet!$K$20,F594*VLOOKUP($AA$13,Uvse,2,0))))</f>
        <v>14.725</v>
      </c>
      <c r="T594" s="2">
        <f>IF(F594=12,CO_ukony!$K$5,IF(F594=6,CO_ukony!$K$4,IF(F594=3,propocet!$K$22,F594*VLOOKUP($AA$14,Uvse,2,0))))</f>
        <v>24.0625</v>
      </c>
      <c r="U594" s="2">
        <f t="shared" si="74"/>
        <v>14.374999999999998</v>
      </c>
      <c r="V594" s="2">
        <f t="shared" si="75"/>
        <v>9.7125000000000004</v>
      </c>
      <c r="W594" s="2">
        <f t="shared" si="76"/>
        <v>0</v>
      </c>
      <c r="X594" s="2">
        <f t="shared" si="77"/>
        <v>0</v>
      </c>
      <c r="Y594" s="2">
        <f t="shared" si="78"/>
        <v>0</v>
      </c>
    </row>
    <row r="595" spans="2:25">
      <c r="B595" t="s">
        <v>742</v>
      </c>
      <c r="E595">
        <v>2</v>
      </c>
      <c r="F595">
        <v>6</v>
      </c>
      <c r="G595">
        <v>2</v>
      </c>
      <c r="H595">
        <v>0</v>
      </c>
      <c r="I595">
        <v>0</v>
      </c>
      <c r="J595">
        <v>0</v>
      </c>
      <c r="L595" s="52">
        <f t="shared" si="79"/>
        <v>96.1</v>
      </c>
      <c r="M595" s="52"/>
      <c r="N595">
        <f>IF(E595=2,E595*propocet!$K$17,propocet!$K$15+propocet!$K$17)</f>
        <v>6.5000000000000009</v>
      </c>
      <c r="O595" s="2">
        <f t="shared" si="72"/>
        <v>0</v>
      </c>
      <c r="P595" s="2">
        <f t="shared" si="73"/>
        <v>0</v>
      </c>
      <c r="Q595" s="2">
        <f>E595*VLOOKUP(popis!$B$23,Uvse,2,0)</f>
        <v>22.349999999999998</v>
      </c>
      <c r="R595" s="2">
        <f>E595*VLOOKUP(popis!$B$28,Uvse,2,0)</f>
        <v>10.875</v>
      </c>
      <c r="S595" s="2">
        <f>IF(F595=12,CO_ukony!$K$7,IF(F595=6,CO_ukony!$K$6,IF(F595=3,propocet!$K$20,F595*VLOOKUP($AA$13,Uvse,2,0))))</f>
        <v>14.725</v>
      </c>
      <c r="T595" s="2">
        <f>IF(F595=12,CO_ukony!$K$5,IF(F595=6,CO_ukony!$K$4,IF(F595=3,propocet!$K$22,F595*VLOOKUP($AA$14,Uvse,2,0))))</f>
        <v>24.0625</v>
      </c>
      <c r="U595" s="2">
        <f t="shared" si="74"/>
        <v>14.374999999999998</v>
      </c>
      <c r="V595" s="2">
        <f t="shared" si="75"/>
        <v>9.7125000000000004</v>
      </c>
      <c r="W595" s="2">
        <f t="shared" si="76"/>
        <v>0</v>
      </c>
      <c r="X595" s="2">
        <f t="shared" si="77"/>
        <v>0</v>
      </c>
      <c r="Y595" s="2">
        <f t="shared" si="78"/>
        <v>0</v>
      </c>
    </row>
    <row r="596" spans="2:25">
      <c r="B596" t="s">
        <v>743</v>
      </c>
      <c r="E596">
        <v>2</v>
      </c>
      <c r="F596">
        <v>4</v>
      </c>
      <c r="G596">
        <v>2</v>
      </c>
      <c r="H596">
        <v>0</v>
      </c>
      <c r="I596">
        <v>0</v>
      </c>
      <c r="J596">
        <v>0</v>
      </c>
      <c r="L596" s="52">
        <f t="shared" si="79"/>
        <v>85.74166666666666</v>
      </c>
      <c r="M596" s="52"/>
      <c r="N596">
        <f>IF(E596=2,E596*propocet!$K$17,propocet!$K$15+propocet!$K$17)</f>
        <v>6.5000000000000009</v>
      </c>
      <c r="O596" s="2">
        <f t="shared" si="72"/>
        <v>0</v>
      </c>
      <c r="P596" s="2">
        <f t="shared" si="73"/>
        <v>0</v>
      </c>
      <c r="Q596" s="2">
        <f>E596*VLOOKUP(popis!$B$23,Uvse,2,0)</f>
        <v>22.349999999999998</v>
      </c>
      <c r="R596" s="2">
        <f>E596*VLOOKUP(popis!$B$28,Uvse,2,0)</f>
        <v>10.875</v>
      </c>
      <c r="S596" s="2">
        <f>IF(F596=12,CO_ukony!$K$7,IF(F596=6,CO_ukony!$K$6,IF(F596=3,propocet!$K$20,F596*VLOOKUP($AA$13,Uvse,2,0))))</f>
        <v>11.802777777777779</v>
      </c>
      <c r="T596" s="2">
        <f>IF(F596=12,CO_ukony!$K$5,IF(F596=6,CO_ukony!$K$4,IF(F596=3,propocet!$K$22,F596*VLOOKUP($AA$14,Uvse,2,0))))</f>
        <v>16.62638888888889</v>
      </c>
      <c r="U596" s="2">
        <f t="shared" si="74"/>
        <v>14.374999999999998</v>
      </c>
      <c r="V596" s="2">
        <f t="shared" si="75"/>
        <v>9.7125000000000004</v>
      </c>
      <c r="W596" s="2">
        <f t="shared" si="76"/>
        <v>0</v>
      </c>
      <c r="X596" s="2">
        <f t="shared" si="77"/>
        <v>0</v>
      </c>
      <c r="Y596" s="2">
        <f t="shared" si="78"/>
        <v>0</v>
      </c>
    </row>
    <row r="597" spans="2:25">
      <c r="B597" t="s">
        <v>744</v>
      </c>
      <c r="E597">
        <v>1</v>
      </c>
      <c r="F597">
        <v>3</v>
      </c>
      <c r="G597">
        <v>2</v>
      </c>
      <c r="H597">
        <v>0</v>
      </c>
      <c r="I597">
        <v>0</v>
      </c>
      <c r="J597">
        <v>0</v>
      </c>
      <c r="L597" s="52">
        <f t="shared" si="79"/>
        <v>63.274999999999999</v>
      </c>
      <c r="M597" s="52"/>
      <c r="N597">
        <f>IF(E597=2,E597*propocet!$K$17,propocet!$K$15+propocet!$K$17)</f>
        <v>13.575000000000001</v>
      </c>
      <c r="O597" s="2">
        <f t="shared" si="72"/>
        <v>0</v>
      </c>
      <c r="P597" s="2">
        <f t="shared" si="73"/>
        <v>0</v>
      </c>
      <c r="Q597" s="2">
        <f>E597*VLOOKUP(popis!$B$23,Uvse,2,0)</f>
        <v>11.174999999999999</v>
      </c>
      <c r="R597" s="2">
        <f>E597*VLOOKUP(popis!$B$28,Uvse,2,0)</f>
        <v>5.4375</v>
      </c>
      <c r="S597" s="2">
        <f>IF(F597=12,CO_ukony!$K$7,IF(F597=6,CO_ukony!$K$6,IF(F597=3,propocet!$K$20,F597*VLOOKUP($AA$13,Uvse,2,0))))</f>
        <v>10.6625</v>
      </c>
      <c r="T597" s="2">
        <f>IF(F597=12,CO_ukony!$K$5,IF(F597=6,CO_ukony!$K$4,IF(F597=3,propocet!$K$22,F597*VLOOKUP($AA$14,Uvse,2,0))))</f>
        <v>11.9125</v>
      </c>
      <c r="U597" s="2">
        <f t="shared" si="74"/>
        <v>14.374999999999998</v>
      </c>
      <c r="V597" s="2">
        <f t="shared" si="75"/>
        <v>9.7125000000000004</v>
      </c>
      <c r="W597" s="2">
        <f t="shared" si="76"/>
        <v>0</v>
      </c>
      <c r="X597" s="2">
        <f t="shared" si="77"/>
        <v>0</v>
      </c>
      <c r="Y597" s="2">
        <f t="shared" si="78"/>
        <v>0</v>
      </c>
    </row>
    <row r="598" spans="2:25">
      <c r="B598" t="s">
        <v>745</v>
      </c>
      <c r="E598">
        <v>2</v>
      </c>
      <c r="F598">
        <v>8</v>
      </c>
      <c r="G598">
        <v>2</v>
      </c>
      <c r="H598">
        <v>0</v>
      </c>
      <c r="I598">
        <v>0</v>
      </c>
      <c r="J598">
        <v>0</v>
      </c>
      <c r="L598" s="52">
        <f t="shared" si="79"/>
        <v>114.17083333333333</v>
      </c>
      <c r="M598" s="52"/>
      <c r="N598">
        <f>IF(E598=2,E598*propocet!$K$17,propocet!$K$15+propocet!$K$17)</f>
        <v>6.5000000000000009</v>
      </c>
      <c r="O598" s="2">
        <f t="shared" si="72"/>
        <v>0</v>
      </c>
      <c r="P598" s="2">
        <f t="shared" si="73"/>
        <v>0</v>
      </c>
      <c r="Q598" s="2">
        <f>E598*VLOOKUP(popis!$B$23,Uvse,2,0)</f>
        <v>22.349999999999998</v>
      </c>
      <c r="R598" s="2">
        <f>E598*VLOOKUP(popis!$B$28,Uvse,2,0)</f>
        <v>10.875</v>
      </c>
      <c r="S598" s="2">
        <f>IF(F598=12,CO_ukony!$K$7,IF(F598=6,CO_ukony!$K$6,IF(F598=3,propocet!$K$20,F598*VLOOKUP($AA$13,Uvse,2,0))))</f>
        <v>23.605555555555558</v>
      </c>
      <c r="T598" s="2">
        <f>IF(F598=12,CO_ukony!$K$5,IF(F598=6,CO_ukony!$K$4,IF(F598=3,propocet!$K$22,F598*VLOOKUP($AA$14,Uvse,2,0))))</f>
        <v>33.25277777777778</v>
      </c>
      <c r="U598" s="2">
        <f t="shared" si="74"/>
        <v>14.374999999999998</v>
      </c>
      <c r="V598" s="2">
        <f t="shared" si="75"/>
        <v>9.7125000000000004</v>
      </c>
      <c r="W598" s="2">
        <f t="shared" si="76"/>
        <v>0</v>
      </c>
      <c r="X598" s="2">
        <f t="shared" si="77"/>
        <v>0</v>
      </c>
      <c r="Y598" s="2">
        <f t="shared" si="78"/>
        <v>0</v>
      </c>
    </row>
    <row r="599" spans="2:25">
      <c r="B599" t="s">
        <v>746</v>
      </c>
      <c r="E599">
        <v>2</v>
      </c>
      <c r="F599">
        <v>8</v>
      </c>
      <c r="G599">
        <v>2</v>
      </c>
      <c r="H599">
        <v>0</v>
      </c>
      <c r="I599">
        <v>0</v>
      </c>
      <c r="J599">
        <v>0</v>
      </c>
      <c r="L599" s="52">
        <f t="shared" si="79"/>
        <v>114.17083333333333</v>
      </c>
      <c r="M599" s="52"/>
      <c r="N599">
        <f>IF(E599=2,E599*propocet!$K$17,propocet!$K$15+propocet!$K$17)</f>
        <v>6.5000000000000009</v>
      </c>
      <c r="O599" s="2">
        <f t="shared" si="72"/>
        <v>0</v>
      </c>
      <c r="P599" s="2">
        <f t="shared" si="73"/>
        <v>0</v>
      </c>
      <c r="Q599" s="2">
        <f>E599*VLOOKUP(popis!$B$23,Uvse,2,0)</f>
        <v>22.349999999999998</v>
      </c>
      <c r="R599" s="2">
        <f>E599*VLOOKUP(popis!$B$28,Uvse,2,0)</f>
        <v>10.875</v>
      </c>
      <c r="S599" s="2">
        <f>IF(F599=12,CO_ukony!$K$7,IF(F599=6,CO_ukony!$K$6,IF(F599=3,propocet!$K$20,F599*VLOOKUP($AA$13,Uvse,2,0))))</f>
        <v>23.605555555555558</v>
      </c>
      <c r="T599" s="2">
        <f>IF(F599=12,CO_ukony!$K$5,IF(F599=6,CO_ukony!$K$4,IF(F599=3,propocet!$K$22,F599*VLOOKUP($AA$14,Uvse,2,0))))</f>
        <v>33.25277777777778</v>
      </c>
      <c r="U599" s="2">
        <f t="shared" si="74"/>
        <v>14.374999999999998</v>
      </c>
      <c r="V599" s="2">
        <f t="shared" si="75"/>
        <v>9.7125000000000004</v>
      </c>
      <c r="W599" s="2">
        <f t="shared" si="76"/>
        <v>0</v>
      </c>
      <c r="X599" s="2">
        <f t="shared" si="77"/>
        <v>0</v>
      </c>
      <c r="Y599" s="2">
        <f t="shared" si="78"/>
        <v>0</v>
      </c>
    </row>
    <row r="600" spans="2:25">
      <c r="B600" t="s">
        <v>747</v>
      </c>
      <c r="E600">
        <v>2</v>
      </c>
      <c r="F600">
        <v>2</v>
      </c>
      <c r="G600">
        <v>2</v>
      </c>
      <c r="H600">
        <v>0</v>
      </c>
      <c r="I600">
        <v>0</v>
      </c>
      <c r="J600">
        <v>0</v>
      </c>
      <c r="L600" s="52">
        <f t="shared" si="79"/>
        <v>71.527083333333337</v>
      </c>
      <c r="M600" s="52"/>
      <c r="N600">
        <f>IF(E600=2,E600*propocet!$K$17,propocet!$K$15+propocet!$K$17)</f>
        <v>6.5000000000000009</v>
      </c>
      <c r="O600" s="2">
        <f t="shared" si="72"/>
        <v>0</v>
      </c>
      <c r="P600" s="2">
        <f t="shared" si="73"/>
        <v>0</v>
      </c>
      <c r="Q600" s="2">
        <f>E600*VLOOKUP(popis!$B$23,Uvse,2,0)</f>
        <v>22.349999999999998</v>
      </c>
      <c r="R600" s="2">
        <f>E600*VLOOKUP(popis!$B$28,Uvse,2,0)</f>
        <v>10.875</v>
      </c>
      <c r="S600" s="2">
        <f>IF(F600=12,CO_ukony!$K$7,IF(F600=6,CO_ukony!$K$6,IF(F600=3,propocet!$K$20,F600*VLOOKUP($AA$13,Uvse,2,0))))</f>
        <v>5.9013888888888895</v>
      </c>
      <c r="T600" s="2">
        <f>IF(F600=12,CO_ukony!$K$5,IF(F600=6,CO_ukony!$K$4,IF(F600=3,propocet!$K$22,F600*VLOOKUP($AA$14,Uvse,2,0))))</f>
        <v>8.313194444444445</v>
      </c>
      <c r="U600" s="2">
        <f t="shared" si="74"/>
        <v>14.374999999999998</v>
      </c>
      <c r="V600" s="2">
        <f t="shared" si="75"/>
        <v>9.7125000000000004</v>
      </c>
      <c r="W600" s="2">
        <f t="shared" si="76"/>
        <v>0</v>
      </c>
      <c r="X600" s="2">
        <f t="shared" si="77"/>
        <v>0</v>
      </c>
      <c r="Y600" s="2">
        <f t="shared" si="78"/>
        <v>0</v>
      </c>
    </row>
    <row r="601" spans="2:25">
      <c r="B601" t="s">
        <v>748</v>
      </c>
      <c r="E601">
        <v>2</v>
      </c>
      <c r="F601">
        <v>2</v>
      </c>
      <c r="G601">
        <v>2</v>
      </c>
      <c r="H601">
        <v>0</v>
      </c>
      <c r="I601">
        <v>0</v>
      </c>
      <c r="J601">
        <v>0</v>
      </c>
      <c r="L601" s="52">
        <f t="shared" si="79"/>
        <v>71.527083333333337</v>
      </c>
      <c r="M601" s="52"/>
      <c r="N601">
        <f>IF(E601=2,E601*propocet!$K$17,propocet!$K$15+propocet!$K$17)</f>
        <v>6.5000000000000009</v>
      </c>
      <c r="O601" s="2">
        <f t="shared" si="72"/>
        <v>0</v>
      </c>
      <c r="P601" s="2">
        <f t="shared" si="73"/>
        <v>0</v>
      </c>
      <c r="Q601" s="2">
        <f>E601*VLOOKUP(popis!$B$23,Uvse,2,0)</f>
        <v>22.349999999999998</v>
      </c>
      <c r="R601" s="2">
        <f>E601*VLOOKUP(popis!$B$28,Uvse,2,0)</f>
        <v>10.875</v>
      </c>
      <c r="S601" s="2">
        <f>IF(F601=12,CO_ukony!$K$7,IF(F601=6,CO_ukony!$K$6,IF(F601=3,propocet!$K$20,F601*VLOOKUP($AA$13,Uvse,2,0))))</f>
        <v>5.9013888888888895</v>
      </c>
      <c r="T601" s="2">
        <f>IF(F601=12,CO_ukony!$K$5,IF(F601=6,CO_ukony!$K$4,IF(F601=3,propocet!$K$22,F601*VLOOKUP($AA$14,Uvse,2,0))))</f>
        <v>8.313194444444445</v>
      </c>
      <c r="U601" s="2">
        <f t="shared" si="74"/>
        <v>14.374999999999998</v>
      </c>
      <c r="V601" s="2">
        <f t="shared" si="75"/>
        <v>9.7125000000000004</v>
      </c>
      <c r="W601" s="2">
        <f t="shared" si="76"/>
        <v>0</v>
      </c>
      <c r="X601" s="2">
        <f t="shared" si="77"/>
        <v>0</v>
      </c>
      <c r="Y601" s="2">
        <f t="shared" si="78"/>
        <v>0</v>
      </c>
    </row>
    <row r="602" spans="2:25">
      <c r="B602" t="s">
        <v>749</v>
      </c>
      <c r="E602">
        <v>2</v>
      </c>
      <c r="F602">
        <v>2</v>
      </c>
      <c r="G602">
        <v>2</v>
      </c>
      <c r="H602">
        <v>0</v>
      </c>
      <c r="I602">
        <v>0</v>
      </c>
      <c r="J602">
        <v>0</v>
      </c>
      <c r="L602" s="52">
        <f t="shared" si="79"/>
        <v>71.527083333333337</v>
      </c>
      <c r="M602" s="52"/>
      <c r="N602">
        <f>IF(E602=2,E602*propocet!$K$17,propocet!$K$15+propocet!$K$17)</f>
        <v>6.5000000000000009</v>
      </c>
      <c r="O602" s="2">
        <f t="shared" si="72"/>
        <v>0</v>
      </c>
      <c r="P602" s="2">
        <f t="shared" si="73"/>
        <v>0</v>
      </c>
      <c r="Q602" s="2">
        <f>E602*VLOOKUP(popis!$B$23,Uvse,2,0)</f>
        <v>22.349999999999998</v>
      </c>
      <c r="R602" s="2">
        <f>E602*VLOOKUP(popis!$B$28,Uvse,2,0)</f>
        <v>10.875</v>
      </c>
      <c r="S602" s="2">
        <f>IF(F602=12,CO_ukony!$K$7,IF(F602=6,CO_ukony!$K$6,IF(F602=3,propocet!$K$20,F602*VLOOKUP($AA$13,Uvse,2,0))))</f>
        <v>5.9013888888888895</v>
      </c>
      <c r="T602" s="2">
        <f>IF(F602=12,CO_ukony!$K$5,IF(F602=6,CO_ukony!$K$4,IF(F602=3,propocet!$K$22,F602*VLOOKUP($AA$14,Uvse,2,0))))</f>
        <v>8.313194444444445</v>
      </c>
      <c r="U602" s="2">
        <f t="shared" si="74"/>
        <v>14.374999999999998</v>
      </c>
      <c r="V602" s="2">
        <f t="shared" si="75"/>
        <v>9.7125000000000004</v>
      </c>
      <c r="W602" s="2">
        <f t="shared" si="76"/>
        <v>0</v>
      </c>
      <c r="X602" s="2">
        <f t="shared" si="77"/>
        <v>0</v>
      </c>
      <c r="Y602" s="2">
        <f t="shared" si="78"/>
        <v>0</v>
      </c>
    </row>
    <row r="603" spans="2:25">
      <c r="B603" t="s">
        <v>750</v>
      </c>
      <c r="E603">
        <v>2</v>
      </c>
      <c r="F603">
        <v>2</v>
      </c>
      <c r="G603">
        <v>2</v>
      </c>
      <c r="H603">
        <v>0</v>
      </c>
      <c r="I603">
        <v>0</v>
      </c>
      <c r="J603">
        <v>0</v>
      </c>
      <c r="L603" s="52">
        <f t="shared" si="79"/>
        <v>71.527083333333337</v>
      </c>
      <c r="M603" s="52"/>
      <c r="N603">
        <f>IF(E603=2,E603*propocet!$K$17,propocet!$K$15+propocet!$K$17)</f>
        <v>6.5000000000000009</v>
      </c>
      <c r="O603" s="2">
        <f t="shared" si="72"/>
        <v>0</v>
      </c>
      <c r="P603" s="2">
        <f t="shared" si="73"/>
        <v>0</v>
      </c>
      <c r="Q603" s="2">
        <f>E603*VLOOKUP(popis!$B$23,Uvse,2,0)</f>
        <v>22.349999999999998</v>
      </c>
      <c r="R603" s="2">
        <f>E603*VLOOKUP(popis!$B$28,Uvse,2,0)</f>
        <v>10.875</v>
      </c>
      <c r="S603" s="2">
        <f>IF(F603=12,CO_ukony!$K$7,IF(F603=6,CO_ukony!$K$6,IF(F603=3,propocet!$K$20,F603*VLOOKUP($AA$13,Uvse,2,0))))</f>
        <v>5.9013888888888895</v>
      </c>
      <c r="T603" s="2">
        <f>IF(F603=12,CO_ukony!$K$5,IF(F603=6,CO_ukony!$K$4,IF(F603=3,propocet!$K$22,F603*VLOOKUP($AA$14,Uvse,2,0))))</f>
        <v>8.313194444444445</v>
      </c>
      <c r="U603" s="2">
        <f t="shared" si="74"/>
        <v>14.374999999999998</v>
      </c>
      <c r="V603" s="2">
        <f t="shared" si="75"/>
        <v>9.7125000000000004</v>
      </c>
      <c r="W603" s="2">
        <f t="shared" si="76"/>
        <v>0</v>
      </c>
      <c r="X603" s="2">
        <f t="shared" si="77"/>
        <v>0</v>
      </c>
      <c r="Y603" s="2">
        <f t="shared" si="78"/>
        <v>0</v>
      </c>
    </row>
    <row r="604" spans="2:25">
      <c r="B604" t="s">
        <v>751</v>
      </c>
      <c r="E604">
        <v>1</v>
      </c>
      <c r="F604">
        <v>2</v>
      </c>
      <c r="G604">
        <v>2</v>
      </c>
      <c r="H604">
        <v>0</v>
      </c>
      <c r="I604">
        <v>0</v>
      </c>
      <c r="J604">
        <v>0</v>
      </c>
      <c r="L604" s="52">
        <f t="shared" si="79"/>
        <v>54.914583333333326</v>
      </c>
      <c r="M604" s="52"/>
      <c r="N604">
        <f>IF(E604=2,E604*propocet!$K$17,propocet!$K$15+propocet!$K$17)</f>
        <v>13.575000000000001</v>
      </c>
      <c r="O604" s="2">
        <f t="shared" si="72"/>
        <v>0</v>
      </c>
      <c r="P604" s="2">
        <f t="shared" si="73"/>
        <v>0</v>
      </c>
      <c r="Q604" s="2">
        <f>E604*VLOOKUP(popis!$B$23,Uvse,2,0)</f>
        <v>11.174999999999999</v>
      </c>
      <c r="R604" s="2">
        <f>E604*VLOOKUP(popis!$B$28,Uvse,2,0)</f>
        <v>5.4375</v>
      </c>
      <c r="S604" s="2">
        <f>IF(F604=12,CO_ukony!$K$7,IF(F604=6,CO_ukony!$K$6,IF(F604=3,propocet!$K$20,F604*VLOOKUP($AA$13,Uvse,2,0))))</f>
        <v>5.9013888888888895</v>
      </c>
      <c r="T604" s="2">
        <f>IF(F604=12,CO_ukony!$K$5,IF(F604=6,CO_ukony!$K$4,IF(F604=3,propocet!$K$22,F604*VLOOKUP($AA$14,Uvse,2,0))))</f>
        <v>8.313194444444445</v>
      </c>
      <c r="U604" s="2">
        <f t="shared" si="74"/>
        <v>14.374999999999998</v>
      </c>
      <c r="V604" s="2">
        <f t="shared" si="75"/>
        <v>9.7125000000000004</v>
      </c>
      <c r="W604" s="2">
        <f t="shared" si="76"/>
        <v>0</v>
      </c>
      <c r="X604" s="2">
        <f t="shared" si="77"/>
        <v>0</v>
      </c>
      <c r="Y604" s="2">
        <f t="shared" si="78"/>
        <v>0</v>
      </c>
    </row>
    <row r="605" spans="2:25">
      <c r="B605" t="s">
        <v>752</v>
      </c>
      <c r="E605">
        <v>2</v>
      </c>
      <c r="F605">
        <v>6</v>
      </c>
      <c r="G605">
        <v>2</v>
      </c>
      <c r="H605">
        <v>0</v>
      </c>
      <c r="I605">
        <v>0</v>
      </c>
      <c r="J605">
        <v>0</v>
      </c>
      <c r="L605" s="52">
        <f t="shared" si="79"/>
        <v>96.1</v>
      </c>
      <c r="M605" s="52"/>
      <c r="N605">
        <f>IF(E605=2,E605*propocet!$K$17,propocet!$K$15+propocet!$K$17)</f>
        <v>6.5000000000000009</v>
      </c>
      <c r="O605" s="2">
        <f t="shared" si="72"/>
        <v>0</v>
      </c>
      <c r="P605" s="2">
        <f t="shared" si="73"/>
        <v>0</v>
      </c>
      <c r="Q605" s="2">
        <f>E605*VLOOKUP(popis!$B$23,Uvse,2,0)</f>
        <v>22.349999999999998</v>
      </c>
      <c r="R605" s="2">
        <f>E605*VLOOKUP(popis!$B$28,Uvse,2,0)</f>
        <v>10.875</v>
      </c>
      <c r="S605" s="2">
        <f>IF(F605=12,CO_ukony!$K$7,IF(F605=6,CO_ukony!$K$6,IF(F605=3,propocet!$K$20,F605*VLOOKUP($AA$13,Uvse,2,0))))</f>
        <v>14.725</v>
      </c>
      <c r="T605" s="2">
        <f>IF(F605=12,CO_ukony!$K$5,IF(F605=6,CO_ukony!$K$4,IF(F605=3,propocet!$K$22,F605*VLOOKUP($AA$14,Uvse,2,0))))</f>
        <v>24.0625</v>
      </c>
      <c r="U605" s="2">
        <f t="shared" si="74"/>
        <v>14.374999999999998</v>
      </c>
      <c r="V605" s="2">
        <f t="shared" si="75"/>
        <v>9.7125000000000004</v>
      </c>
      <c r="W605" s="2">
        <f t="shared" si="76"/>
        <v>0</v>
      </c>
      <c r="X605" s="2">
        <f t="shared" si="77"/>
        <v>0</v>
      </c>
      <c r="Y605" s="2">
        <f t="shared" si="78"/>
        <v>0</v>
      </c>
    </row>
    <row r="606" spans="2:25">
      <c r="B606" t="s">
        <v>753</v>
      </c>
      <c r="E606">
        <v>2</v>
      </c>
      <c r="F606">
        <v>10</v>
      </c>
      <c r="G606">
        <v>2</v>
      </c>
      <c r="H606">
        <v>0</v>
      </c>
      <c r="I606">
        <v>0</v>
      </c>
      <c r="J606">
        <v>0</v>
      </c>
      <c r="L606" s="52">
        <f t="shared" si="79"/>
        <v>128.38541666666666</v>
      </c>
      <c r="M606" s="52"/>
      <c r="N606">
        <f>IF(E606=2,E606*propocet!$K$17,propocet!$K$15+propocet!$K$17)</f>
        <v>6.5000000000000009</v>
      </c>
      <c r="O606" s="2">
        <f t="shared" si="72"/>
        <v>0</v>
      </c>
      <c r="P606" s="2">
        <f t="shared" si="73"/>
        <v>0</v>
      </c>
      <c r="Q606" s="2">
        <f>E606*VLOOKUP(popis!$B$23,Uvse,2,0)</f>
        <v>22.349999999999998</v>
      </c>
      <c r="R606" s="2">
        <f>E606*VLOOKUP(popis!$B$28,Uvse,2,0)</f>
        <v>10.875</v>
      </c>
      <c r="S606" s="2">
        <f>IF(F606=12,CO_ukony!$K$7,IF(F606=6,CO_ukony!$K$6,IF(F606=3,propocet!$K$20,F606*VLOOKUP($AA$13,Uvse,2,0))))</f>
        <v>29.506944444444446</v>
      </c>
      <c r="T606" s="2">
        <f>IF(F606=12,CO_ukony!$K$5,IF(F606=6,CO_ukony!$K$4,IF(F606=3,propocet!$K$22,F606*VLOOKUP($AA$14,Uvse,2,0))))</f>
        <v>41.565972222222229</v>
      </c>
      <c r="U606" s="2">
        <f t="shared" si="74"/>
        <v>14.374999999999998</v>
      </c>
      <c r="V606" s="2">
        <f t="shared" si="75"/>
        <v>9.7125000000000004</v>
      </c>
      <c r="W606" s="2">
        <f t="shared" si="76"/>
        <v>0</v>
      </c>
      <c r="X606" s="2">
        <f t="shared" si="77"/>
        <v>0</v>
      </c>
      <c r="Y606" s="2">
        <f t="shared" si="78"/>
        <v>0</v>
      </c>
    </row>
    <row r="607" spans="2:25">
      <c r="B607" t="s">
        <v>754</v>
      </c>
      <c r="E607">
        <v>2</v>
      </c>
      <c r="F607">
        <v>3</v>
      </c>
      <c r="G607">
        <v>2</v>
      </c>
      <c r="H607">
        <v>0</v>
      </c>
      <c r="I607">
        <v>0</v>
      </c>
      <c r="J607">
        <v>0</v>
      </c>
      <c r="L607" s="52">
        <f t="shared" si="79"/>
        <v>79.887500000000003</v>
      </c>
      <c r="M607" s="52"/>
      <c r="N607">
        <f>IF(E607=2,E607*propocet!$K$17,propocet!$K$15+propocet!$K$17)</f>
        <v>6.5000000000000009</v>
      </c>
      <c r="O607" s="2">
        <f t="shared" si="72"/>
        <v>0</v>
      </c>
      <c r="P607" s="2">
        <f t="shared" si="73"/>
        <v>0</v>
      </c>
      <c r="Q607" s="2">
        <f>E607*VLOOKUP(popis!$B$23,Uvse,2,0)</f>
        <v>22.349999999999998</v>
      </c>
      <c r="R607" s="2">
        <f>E607*VLOOKUP(popis!$B$28,Uvse,2,0)</f>
        <v>10.875</v>
      </c>
      <c r="S607" s="2">
        <f>IF(F607=12,CO_ukony!$K$7,IF(F607=6,CO_ukony!$K$6,IF(F607=3,propocet!$K$20,F607*VLOOKUP($AA$13,Uvse,2,0))))</f>
        <v>10.6625</v>
      </c>
      <c r="T607" s="2">
        <f>IF(F607=12,CO_ukony!$K$5,IF(F607=6,CO_ukony!$K$4,IF(F607=3,propocet!$K$22,F607*VLOOKUP($AA$14,Uvse,2,0))))</f>
        <v>11.9125</v>
      </c>
      <c r="U607" s="2">
        <f t="shared" si="74"/>
        <v>14.374999999999998</v>
      </c>
      <c r="V607" s="2">
        <f t="shared" si="75"/>
        <v>9.7125000000000004</v>
      </c>
      <c r="W607" s="2">
        <f t="shared" si="76"/>
        <v>0</v>
      </c>
      <c r="X607" s="2">
        <f t="shared" si="77"/>
        <v>0</v>
      </c>
      <c r="Y607" s="2">
        <f t="shared" si="78"/>
        <v>0</v>
      </c>
    </row>
    <row r="608" spans="2:25">
      <c r="B608" t="s">
        <v>755</v>
      </c>
      <c r="E608">
        <v>2</v>
      </c>
      <c r="F608">
        <v>6</v>
      </c>
      <c r="G608">
        <v>2</v>
      </c>
      <c r="H608">
        <v>0</v>
      </c>
      <c r="I608">
        <v>0</v>
      </c>
      <c r="J608">
        <v>0</v>
      </c>
      <c r="L608" s="52">
        <f t="shared" si="79"/>
        <v>96.1</v>
      </c>
      <c r="M608" s="52"/>
      <c r="N608">
        <f>IF(E608=2,E608*propocet!$K$17,propocet!$K$15+propocet!$K$17)</f>
        <v>6.5000000000000009</v>
      </c>
      <c r="O608" s="2">
        <f t="shared" si="72"/>
        <v>0</v>
      </c>
      <c r="P608" s="2">
        <f t="shared" si="73"/>
        <v>0</v>
      </c>
      <c r="Q608" s="2">
        <f>E608*VLOOKUP(popis!$B$23,Uvse,2,0)</f>
        <v>22.349999999999998</v>
      </c>
      <c r="R608" s="2">
        <f>E608*VLOOKUP(popis!$B$28,Uvse,2,0)</f>
        <v>10.875</v>
      </c>
      <c r="S608" s="2">
        <f>IF(F608=12,CO_ukony!$K$7,IF(F608=6,CO_ukony!$K$6,IF(F608=3,propocet!$K$20,F608*VLOOKUP($AA$13,Uvse,2,0))))</f>
        <v>14.725</v>
      </c>
      <c r="T608" s="2">
        <f>IF(F608=12,CO_ukony!$K$5,IF(F608=6,CO_ukony!$K$4,IF(F608=3,propocet!$K$22,F608*VLOOKUP($AA$14,Uvse,2,0))))</f>
        <v>24.0625</v>
      </c>
      <c r="U608" s="2">
        <f t="shared" si="74"/>
        <v>14.374999999999998</v>
      </c>
      <c r="V608" s="2">
        <f t="shared" si="75"/>
        <v>9.7125000000000004</v>
      </c>
      <c r="W608" s="2">
        <f t="shared" si="76"/>
        <v>0</v>
      </c>
      <c r="X608" s="2">
        <f t="shared" si="77"/>
        <v>0</v>
      </c>
      <c r="Y608" s="2">
        <f t="shared" si="78"/>
        <v>0</v>
      </c>
    </row>
    <row r="609" spans="2:25">
      <c r="B609" t="s">
        <v>756</v>
      </c>
      <c r="E609">
        <v>1</v>
      </c>
      <c r="F609">
        <v>3</v>
      </c>
      <c r="G609">
        <v>2</v>
      </c>
      <c r="H609">
        <v>0</v>
      </c>
      <c r="I609">
        <v>0</v>
      </c>
      <c r="J609">
        <v>0</v>
      </c>
      <c r="L609" s="52">
        <f t="shared" si="79"/>
        <v>63.274999999999999</v>
      </c>
      <c r="M609" s="52"/>
      <c r="N609">
        <f>IF(E609=2,E609*propocet!$K$17,propocet!$K$15+propocet!$K$17)</f>
        <v>13.575000000000001</v>
      </c>
      <c r="O609" s="2">
        <f t="shared" si="72"/>
        <v>0</v>
      </c>
      <c r="P609" s="2">
        <f t="shared" si="73"/>
        <v>0</v>
      </c>
      <c r="Q609" s="2">
        <f>E609*VLOOKUP(popis!$B$23,Uvse,2,0)</f>
        <v>11.174999999999999</v>
      </c>
      <c r="R609" s="2">
        <f>E609*VLOOKUP(popis!$B$28,Uvse,2,0)</f>
        <v>5.4375</v>
      </c>
      <c r="S609" s="2">
        <f>IF(F609=12,CO_ukony!$K$7,IF(F609=6,CO_ukony!$K$6,IF(F609=3,propocet!$K$20,F609*VLOOKUP($AA$13,Uvse,2,0))))</f>
        <v>10.6625</v>
      </c>
      <c r="T609" s="2">
        <f>IF(F609=12,CO_ukony!$K$5,IF(F609=6,CO_ukony!$K$4,IF(F609=3,propocet!$K$22,F609*VLOOKUP($AA$14,Uvse,2,0))))</f>
        <v>11.9125</v>
      </c>
      <c r="U609" s="2">
        <f t="shared" si="74"/>
        <v>14.374999999999998</v>
      </c>
      <c r="V609" s="2">
        <f t="shared" si="75"/>
        <v>9.7125000000000004</v>
      </c>
      <c r="W609" s="2">
        <f t="shared" si="76"/>
        <v>0</v>
      </c>
      <c r="X609" s="2">
        <f t="shared" si="77"/>
        <v>0</v>
      </c>
      <c r="Y609" s="2">
        <f t="shared" si="78"/>
        <v>0</v>
      </c>
    </row>
    <row r="610" spans="2:25">
      <c r="B610" t="s">
        <v>757</v>
      </c>
      <c r="E610">
        <v>1</v>
      </c>
      <c r="F610">
        <v>3</v>
      </c>
      <c r="G610">
        <v>2</v>
      </c>
      <c r="H610">
        <v>0</v>
      </c>
      <c r="I610">
        <v>0</v>
      </c>
      <c r="J610">
        <v>0</v>
      </c>
      <c r="L610" s="52">
        <f t="shared" si="79"/>
        <v>63.274999999999999</v>
      </c>
      <c r="M610" s="52"/>
      <c r="N610">
        <f>IF(E610=2,E610*propocet!$K$17,propocet!$K$15+propocet!$K$17)</f>
        <v>13.575000000000001</v>
      </c>
      <c r="O610" s="2">
        <f t="shared" si="72"/>
        <v>0</v>
      </c>
      <c r="P610" s="2">
        <f t="shared" si="73"/>
        <v>0</v>
      </c>
      <c r="Q610" s="2">
        <f>E610*VLOOKUP(popis!$B$23,Uvse,2,0)</f>
        <v>11.174999999999999</v>
      </c>
      <c r="R610" s="2">
        <f>E610*VLOOKUP(popis!$B$28,Uvse,2,0)</f>
        <v>5.4375</v>
      </c>
      <c r="S610" s="2">
        <f>IF(F610=12,CO_ukony!$K$7,IF(F610=6,CO_ukony!$K$6,IF(F610=3,propocet!$K$20,F610*VLOOKUP($AA$13,Uvse,2,0))))</f>
        <v>10.6625</v>
      </c>
      <c r="T610" s="2">
        <f>IF(F610=12,CO_ukony!$K$5,IF(F610=6,CO_ukony!$K$4,IF(F610=3,propocet!$K$22,F610*VLOOKUP($AA$14,Uvse,2,0))))</f>
        <v>11.9125</v>
      </c>
      <c r="U610" s="2">
        <f t="shared" si="74"/>
        <v>14.374999999999998</v>
      </c>
      <c r="V610" s="2">
        <f t="shared" si="75"/>
        <v>9.7125000000000004</v>
      </c>
      <c r="W610" s="2">
        <f t="shared" si="76"/>
        <v>0</v>
      </c>
      <c r="X610" s="2">
        <f t="shared" si="77"/>
        <v>0</v>
      </c>
      <c r="Y610" s="2">
        <f t="shared" si="78"/>
        <v>0</v>
      </c>
    </row>
    <row r="611" spans="2:25">
      <c r="B611" t="s">
        <v>758</v>
      </c>
      <c r="E611">
        <v>1</v>
      </c>
      <c r="F611">
        <v>1</v>
      </c>
      <c r="G611">
        <v>2</v>
      </c>
      <c r="H611">
        <v>0</v>
      </c>
      <c r="I611">
        <v>0</v>
      </c>
      <c r="J611">
        <v>0</v>
      </c>
      <c r="L611" s="52">
        <f t="shared" si="79"/>
        <v>47.807291666666664</v>
      </c>
      <c r="M611" s="52"/>
      <c r="N611">
        <f>IF(E611=2,E611*propocet!$K$17,propocet!$K$15+propocet!$K$17)</f>
        <v>13.575000000000001</v>
      </c>
      <c r="O611" s="2">
        <f t="shared" si="72"/>
        <v>0</v>
      </c>
      <c r="P611" s="2">
        <f t="shared" si="73"/>
        <v>0</v>
      </c>
      <c r="Q611" s="2">
        <f>E611*VLOOKUP(popis!$B$23,Uvse,2,0)</f>
        <v>11.174999999999999</v>
      </c>
      <c r="R611" s="2">
        <f>E611*VLOOKUP(popis!$B$28,Uvse,2,0)</f>
        <v>5.4375</v>
      </c>
      <c r="S611" s="2">
        <f>IF(F611=12,CO_ukony!$K$7,IF(F611=6,CO_ukony!$K$6,IF(F611=3,propocet!$K$20,F611*VLOOKUP($AA$13,Uvse,2,0))))</f>
        <v>2.9506944444444447</v>
      </c>
      <c r="T611" s="2">
        <f>IF(F611=12,CO_ukony!$K$5,IF(F611=6,CO_ukony!$K$4,IF(F611=3,propocet!$K$22,F611*VLOOKUP($AA$14,Uvse,2,0))))</f>
        <v>4.1565972222222225</v>
      </c>
      <c r="U611" s="2">
        <f t="shared" si="74"/>
        <v>14.374999999999998</v>
      </c>
      <c r="V611" s="2">
        <f t="shared" si="75"/>
        <v>9.7125000000000004</v>
      </c>
      <c r="W611" s="2">
        <f t="shared" si="76"/>
        <v>0</v>
      </c>
      <c r="X611" s="2">
        <f t="shared" si="77"/>
        <v>0</v>
      </c>
      <c r="Y611" s="2">
        <f t="shared" si="78"/>
        <v>0</v>
      </c>
    </row>
    <row r="612" spans="2:25">
      <c r="B612" t="s">
        <v>759</v>
      </c>
      <c r="E612">
        <v>2</v>
      </c>
      <c r="F612">
        <v>9</v>
      </c>
      <c r="G612">
        <v>2</v>
      </c>
      <c r="H612">
        <v>0</v>
      </c>
      <c r="I612">
        <v>0</v>
      </c>
      <c r="J612">
        <v>0</v>
      </c>
      <c r="L612" s="52">
        <f t="shared" si="79"/>
        <v>121.27812500000002</v>
      </c>
      <c r="M612" s="52"/>
      <c r="N612">
        <f>IF(E612=2,E612*propocet!$K$17,propocet!$K$15+propocet!$K$17)</f>
        <v>6.5000000000000009</v>
      </c>
      <c r="O612" s="2">
        <f t="shared" si="72"/>
        <v>0</v>
      </c>
      <c r="P612" s="2">
        <f t="shared" si="73"/>
        <v>0</v>
      </c>
      <c r="Q612" s="2">
        <f>E612*VLOOKUP(popis!$B$23,Uvse,2,0)</f>
        <v>22.349999999999998</v>
      </c>
      <c r="R612" s="2">
        <f>E612*VLOOKUP(popis!$B$28,Uvse,2,0)</f>
        <v>10.875</v>
      </c>
      <c r="S612" s="2">
        <f>IF(F612=12,CO_ukony!$K$7,IF(F612=6,CO_ukony!$K$6,IF(F612=3,propocet!$K$20,F612*VLOOKUP($AA$13,Uvse,2,0))))</f>
        <v>26.556250000000002</v>
      </c>
      <c r="T612" s="2">
        <f>IF(F612=12,CO_ukony!$K$5,IF(F612=6,CO_ukony!$K$4,IF(F612=3,propocet!$K$22,F612*VLOOKUP($AA$14,Uvse,2,0))))</f>
        <v>37.409375000000004</v>
      </c>
      <c r="U612" s="2">
        <f t="shared" si="74"/>
        <v>14.374999999999998</v>
      </c>
      <c r="V612" s="2">
        <f t="shared" si="75"/>
        <v>9.7125000000000004</v>
      </c>
      <c r="W612" s="2">
        <f t="shared" si="76"/>
        <v>0</v>
      </c>
      <c r="X612" s="2">
        <f t="shared" si="77"/>
        <v>0</v>
      </c>
      <c r="Y612" s="2">
        <f t="shared" si="78"/>
        <v>0</v>
      </c>
    </row>
    <row r="613" spans="2:25">
      <c r="B613" t="s">
        <v>760</v>
      </c>
      <c r="E613">
        <v>1</v>
      </c>
      <c r="F613">
        <v>3</v>
      </c>
      <c r="G613">
        <v>2</v>
      </c>
      <c r="H613">
        <v>0</v>
      </c>
      <c r="I613">
        <v>0</v>
      </c>
      <c r="J613">
        <v>0</v>
      </c>
      <c r="L613" s="52">
        <f t="shared" si="79"/>
        <v>63.274999999999999</v>
      </c>
      <c r="M613" s="52"/>
      <c r="N613">
        <f>IF(E613=2,E613*propocet!$K$17,propocet!$K$15+propocet!$K$17)</f>
        <v>13.575000000000001</v>
      </c>
      <c r="O613" s="2">
        <f t="shared" si="72"/>
        <v>0</v>
      </c>
      <c r="P613" s="2">
        <f t="shared" si="73"/>
        <v>0</v>
      </c>
      <c r="Q613" s="2">
        <f>E613*VLOOKUP(popis!$B$23,Uvse,2,0)</f>
        <v>11.174999999999999</v>
      </c>
      <c r="R613" s="2">
        <f>E613*VLOOKUP(popis!$B$28,Uvse,2,0)</f>
        <v>5.4375</v>
      </c>
      <c r="S613" s="2">
        <f>IF(F613=12,CO_ukony!$K$7,IF(F613=6,CO_ukony!$K$6,IF(F613=3,propocet!$K$20,F613*VLOOKUP($AA$13,Uvse,2,0))))</f>
        <v>10.6625</v>
      </c>
      <c r="T613" s="2">
        <f>IF(F613=12,CO_ukony!$K$5,IF(F613=6,CO_ukony!$K$4,IF(F613=3,propocet!$K$22,F613*VLOOKUP($AA$14,Uvse,2,0))))</f>
        <v>11.9125</v>
      </c>
      <c r="U613" s="2">
        <f t="shared" si="74"/>
        <v>14.374999999999998</v>
      </c>
      <c r="V613" s="2">
        <f t="shared" si="75"/>
        <v>9.7125000000000004</v>
      </c>
      <c r="W613" s="2">
        <f t="shared" si="76"/>
        <v>0</v>
      </c>
      <c r="X613" s="2">
        <f t="shared" si="77"/>
        <v>0</v>
      </c>
      <c r="Y613" s="2">
        <f t="shared" si="78"/>
        <v>0</v>
      </c>
    </row>
    <row r="614" spans="2:25">
      <c r="B614" t="s">
        <v>761</v>
      </c>
      <c r="E614">
        <v>2</v>
      </c>
      <c r="F614">
        <v>6</v>
      </c>
      <c r="G614">
        <v>2</v>
      </c>
      <c r="H614">
        <v>0</v>
      </c>
      <c r="I614">
        <v>0</v>
      </c>
      <c r="J614">
        <v>0</v>
      </c>
      <c r="L614" s="52">
        <f t="shared" si="79"/>
        <v>96.1</v>
      </c>
      <c r="M614" s="52"/>
      <c r="N614">
        <f>IF(E614=2,E614*propocet!$K$17,propocet!$K$15+propocet!$K$17)</f>
        <v>6.5000000000000009</v>
      </c>
      <c r="O614" s="2">
        <f t="shared" si="72"/>
        <v>0</v>
      </c>
      <c r="P614" s="2">
        <f t="shared" si="73"/>
        <v>0</v>
      </c>
      <c r="Q614" s="2">
        <f>E614*VLOOKUP(popis!$B$23,Uvse,2,0)</f>
        <v>22.349999999999998</v>
      </c>
      <c r="R614" s="2">
        <f>E614*VLOOKUP(popis!$B$28,Uvse,2,0)</f>
        <v>10.875</v>
      </c>
      <c r="S614" s="2">
        <f>IF(F614=12,CO_ukony!$K$7,IF(F614=6,CO_ukony!$K$6,IF(F614=3,propocet!$K$20,F614*VLOOKUP($AA$13,Uvse,2,0))))</f>
        <v>14.725</v>
      </c>
      <c r="T614" s="2">
        <f>IF(F614=12,CO_ukony!$K$5,IF(F614=6,CO_ukony!$K$4,IF(F614=3,propocet!$K$22,F614*VLOOKUP($AA$14,Uvse,2,0))))</f>
        <v>24.0625</v>
      </c>
      <c r="U614" s="2">
        <f t="shared" si="74"/>
        <v>14.374999999999998</v>
      </c>
      <c r="V614" s="2">
        <f t="shared" si="75"/>
        <v>9.7125000000000004</v>
      </c>
      <c r="W614" s="2">
        <f t="shared" si="76"/>
        <v>0</v>
      </c>
      <c r="X614" s="2">
        <f t="shared" si="77"/>
        <v>0</v>
      </c>
      <c r="Y614" s="2">
        <f t="shared" si="78"/>
        <v>0</v>
      </c>
    </row>
    <row r="615" spans="2:25">
      <c r="B615" t="s">
        <v>762</v>
      </c>
      <c r="E615">
        <v>2</v>
      </c>
      <c r="F615">
        <v>6</v>
      </c>
      <c r="G615">
        <v>2</v>
      </c>
      <c r="H615">
        <v>0</v>
      </c>
      <c r="I615">
        <v>0</v>
      </c>
      <c r="J615">
        <v>0</v>
      </c>
      <c r="L615" s="52">
        <f t="shared" si="79"/>
        <v>96.1</v>
      </c>
      <c r="M615" s="52"/>
      <c r="N615">
        <f>IF(E615=2,E615*propocet!$K$17,propocet!$K$15+propocet!$K$17)</f>
        <v>6.5000000000000009</v>
      </c>
      <c r="O615" s="2">
        <f t="shared" si="72"/>
        <v>0</v>
      </c>
      <c r="P615" s="2">
        <f t="shared" si="73"/>
        <v>0</v>
      </c>
      <c r="Q615" s="2">
        <f>E615*VLOOKUP(popis!$B$23,Uvse,2,0)</f>
        <v>22.349999999999998</v>
      </c>
      <c r="R615" s="2">
        <f>E615*VLOOKUP(popis!$B$28,Uvse,2,0)</f>
        <v>10.875</v>
      </c>
      <c r="S615" s="2">
        <f>IF(F615=12,CO_ukony!$K$7,IF(F615=6,CO_ukony!$K$6,IF(F615=3,propocet!$K$20,F615*VLOOKUP($AA$13,Uvse,2,0))))</f>
        <v>14.725</v>
      </c>
      <c r="T615" s="2">
        <f>IF(F615=12,CO_ukony!$K$5,IF(F615=6,CO_ukony!$K$4,IF(F615=3,propocet!$K$22,F615*VLOOKUP($AA$14,Uvse,2,0))))</f>
        <v>24.0625</v>
      </c>
      <c r="U615" s="2">
        <f t="shared" si="74"/>
        <v>14.374999999999998</v>
      </c>
      <c r="V615" s="2">
        <f t="shared" si="75"/>
        <v>9.7125000000000004</v>
      </c>
      <c r="W615" s="2">
        <f t="shared" si="76"/>
        <v>0</v>
      </c>
      <c r="X615" s="2">
        <f t="shared" si="77"/>
        <v>0</v>
      </c>
      <c r="Y615" s="2">
        <f t="shared" si="78"/>
        <v>0</v>
      </c>
    </row>
    <row r="616" spans="2:25">
      <c r="B616" t="s">
        <v>763</v>
      </c>
      <c r="E616">
        <v>2</v>
      </c>
      <c r="F616">
        <v>6</v>
      </c>
      <c r="G616">
        <v>2</v>
      </c>
      <c r="H616">
        <v>0</v>
      </c>
      <c r="I616">
        <v>0</v>
      </c>
      <c r="J616">
        <v>0</v>
      </c>
      <c r="L616" s="52">
        <f t="shared" si="79"/>
        <v>96.1</v>
      </c>
      <c r="M616" s="52"/>
      <c r="N616">
        <f>IF(E616=2,E616*propocet!$K$17,propocet!$K$15+propocet!$K$17)</f>
        <v>6.5000000000000009</v>
      </c>
      <c r="O616" s="2">
        <f t="shared" si="72"/>
        <v>0</v>
      </c>
      <c r="P616" s="2">
        <f t="shared" si="73"/>
        <v>0</v>
      </c>
      <c r="Q616" s="2">
        <f>E616*VLOOKUP(popis!$B$23,Uvse,2,0)</f>
        <v>22.349999999999998</v>
      </c>
      <c r="R616" s="2">
        <f>E616*VLOOKUP(popis!$B$28,Uvse,2,0)</f>
        <v>10.875</v>
      </c>
      <c r="S616" s="2">
        <f>IF(F616=12,CO_ukony!$K$7,IF(F616=6,CO_ukony!$K$6,IF(F616=3,propocet!$K$20,F616*VLOOKUP($AA$13,Uvse,2,0))))</f>
        <v>14.725</v>
      </c>
      <c r="T616" s="2">
        <f>IF(F616=12,CO_ukony!$K$5,IF(F616=6,CO_ukony!$K$4,IF(F616=3,propocet!$K$22,F616*VLOOKUP($AA$14,Uvse,2,0))))</f>
        <v>24.0625</v>
      </c>
      <c r="U616" s="2">
        <f t="shared" si="74"/>
        <v>14.374999999999998</v>
      </c>
      <c r="V616" s="2">
        <f t="shared" si="75"/>
        <v>9.7125000000000004</v>
      </c>
      <c r="W616" s="2">
        <f t="shared" si="76"/>
        <v>0</v>
      </c>
      <c r="X616" s="2">
        <f t="shared" si="77"/>
        <v>0</v>
      </c>
      <c r="Y616" s="2">
        <f t="shared" si="78"/>
        <v>0</v>
      </c>
    </row>
    <row r="617" spans="2:25">
      <c r="B617" t="s">
        <v>764</v>
      </c>
      <c r="E617">
        <v>2</v>
      </c>
      <c r="F617">
        <v>4</v>
      </c>
      <c r="G617">
        <v>2</v>
      </c>
      <c r="H617">
        <v>0</v>
      </c>
      <c r="I617">
        <v>0</v>
      </c>
      <c r="J617">
        <v>0</v>
      </c>
      <c r="L617" s="52">
        <f t="shared" si="79"/>
        <v>85.74166666666666</v>
      </c>
      <c r="M617" s="52"/>
      <c r="N617">
        <f>IF(E617=2,E617*propocet!$K$17,propocet!$K$15+propocet!$K$17)</f>
        <v>6.5000000000000009</v>
      </c>
      <c r="O617" s="2">
        <f t="shared" si="72"/>
        <v>0</v>
      </c>
      <c r="P617" s="2">
        <f t="shared" si="73"/>
        <v>0</v>
      </c>
      <c r="Q617" s="2">
        <f>E617*VLOOKUP(popis!$B$23,Uvse,2,0)</f>
        <v>22.349999999999998</v>
      </c>
      <c r="R617" s="2">
        <f>E617*VLOOKUP(popis!$B$28,Uvse,2,0)</f>
        <v>10.875</v>
      </c>
      <c r="S617" s="2">
        <f>IF(F617=12,CO_ukony!$K$7,IF(F617=6,CO_ukony!$K$6,IF(F617=3,propocet!$K$20,F617*VLOOKUP($AA$13,Uvse,2,0))))</f>
        <v>11.802777777777779</v>
      </c>
      <c r="T617" s="2">
        <f>IF(F617=12,CO_ukony!$K$5,IF(F617=6,CO_ukony!$K$4,IF(F617=3,propocet!$K$22,F617*VLOOKUP($AA$14,Uvse,2,0))))</f>
        <v>16.62638888888889</v>
      </c>
      <c r="U617" s="2">
        <f t="shared" si="74"/>
        <v>14.374999999999998</v>
      </c>
      <c r="V617" s="2">
        <f t="shared" si="75"/>
        <v>9.7125000000000004</v>
      </c>
      <c r="W617" s="2">
        <f t="shared" si="76"/>
        <v>0</v>
      </c>
      <c r="X617" s="2">
        <f t="shared" si="77"/>
        <v>0</v>
      </c>
      <c r="Y617" s="2">
        <f t="shared" si="78"/>
        <v>0</v>
      </c>
    </row>
    <row r="618" spans="2:25">
      <c r="B618" t="s">
        <v>765</v>
      </c>
      <c r="E618">
        <v>1</v>
      </c>
      <c r="F618">
        <v>2</v>
      </c>
      <c r="G618">
        <v>2</v>
      </c>
      <c r="H618">
        <v>0</v>
      </c>
      <c r="I618">
        <v>0</v>
      </c>
      <c r="J618">
        <v>0</v>
      </c>
      <c r="L618" s="52">
        <f t="shared" si="79"/>
        <v>54.914583333333326</v>
      </c>
      <c r="M618" s="52"/>
      <c r="N618">
        <f>IF(E618=2,E618*propocet!$K$17,propocet!$K$15+propocet!$K$17)</f>
        <v>13.575000000000001</v>
      </c>
      <c r="O618" s="2">
        <f t="shared" si="72"/>
        <v>0</v>
      </c>
      <c r="P618" s="2">
        <f t="shared" si="73"/>
        <v>0</v>
      </c>
      <c r="Q618" s="2">
        <f>E618*VLOOKUP(popis!$B$23,Uvse,2,0)</f>
        <v>11.174999999999999</v>
      </c>
      <c r="R618" s="2">
        <f>E618*VLOOKUP(popis!$B$28,Uvse,2,0)</f>
        <v>5.4375</v>
      </c>
      <c r="S618" s="2">
        <f>IF(F618=12,CO_ukony!$K$7,IF(F618=6,CO_ukony!$K$6,IF(F618=3,propocet!$K$20,F618*VLOOKUP($AA$13,Uvse,2,0))))</f>
        <v>5.9013888888888895</v>
      </c>
      <c r="T618" s="2">
        <f>IF(F618=12,CO_ukony!$K$5,IF(F618=6,CO_ukony!$K$4,IF(F618=3,propocet!$K$22,F618*VLOOKUP($AA$14,Uvse,2,0))))</f>
        <v>8.313194444444445</v>
      </c>
      <c r="U618" s="2">
        <f t="shared" si="74"/>
        <v>14.374999999999998</v>
      </c>
      <c r="V618" s="2">
        <f t="shared" si="75"/>
        <v>9.7125000000000004</v>
      </c>
      <c r="W618" s="2">
        <f t="shared" si="76"/>
        <v>0</v>
      </c>
      <c r="X618" s="2">
        <f t="shared" si="77"/>
        <v>0</v>
      </c>
      <c r="Y618" s="2">
        <f t="shared" si="78"/>
        <v>0</v>
      </c>
    </row>
    <row r="619" spans="2:25">
      <c r="B619" t="s">
        <v>766</v>
      </c>
      <c r="E619">
        <v>2</v>
      </c>
      <c r="F619">
        <v>2</v>
      </c>
      <c r="G619">
        <v>2</v>
      </c>
      <c r="H619">
        <v>0</v>
      </c>
      <c r="I619">
        <v>0</v>
      </c>
      <c r="J619">
        <v>0</v>
      </c>
      <c r="L619" s="52">
        <f t="shared" si="79"/>
        <v>71.527083333333337</v>
      </c>
      <c r="M619" s="52"/>
      <c r="N619">
        <f>IF(E619=2,E619*propocet!$K$17,propocet!$K$15+propocet!$K$17)</f>
        <v>6.5000000000000009</v>
      </c>
      <c r="O619" s="2">
        <f t="shared" si="72"/>
        <v>0</v>
      </c>
      <c r="P619" s="2">
        <f t="shared" si="73"/>
        <v>0</v>
      </c>
      <c r="Q619" s="2">
        <f>E619*VLOOKUP(popis!$B$23,Uvse,2,0)</f>
        <v>22.349999999999998</v>
      </c>
      <c r="R619" s="2">
        <f>E619*VLOOKUP(popis!$B$28,Uvse,2,0)</f>
        <v>10.875</v>
      </c>
      <c r="S619" s="2">
        <f>IF(F619=12,CO_ukony!$K$7,IF(F619=6,CO_ukony!$K$6,IF(F619=3,propocet!$K$20,F619*VLOOKUP($AA$13,Uvse,2,0))))</f>
        <v>5.9013888888888895</v>
      </c>
      <c r="T619" s="2">
        <f>IF(F619=12,CO_ukony!$K$5,IF(F619=6,CO_ukony!$K$4,IF(F619=3,propocet!$K$22,F619*VLOOKUP($AA$14,Uvse,2,0))))</f>
        <v>8.313194444444445</v>
      </c>
      <c r="U619" s="2">
        <f t="shared" si="74"/>
        <v>14.374999999999998</v>
      </c>
      <c r="V619" s="2">
        <f t="shared" si="75"/>
        <v>9.7125000000000004</v>
      </c>
      <c r="W619" s="2">
        <f t="shared" si="76"/>
        <v>0</v>
      </c>
      <c r="X619" s="2">
        <f t="shared" si="77"/>
        <v>0</v>
      </c>
      <c r="Y619" s="2">
        <f t="shared" si="78"/>
        <v>0</v>
      </c>
    </row>
    <row r="620" spans="2:25">
      <c r="B620" t="s">
        <v>767</v>
      </c>
      <c r="E620">
        <v>2</v>
      </c>
      <c r="F620">
        <v>6</v>
      </c>
      <c r="G620">
        <v>2</v>
      </c>
      <c r="H620">
        <v>0</v>
      </c>
      <c r="I620">
        <v>0</v>
      </c>
      <c r="J620">
        <v>0</v>
      </c>
      <c r="L620" s="52">
        <f t="shared" si="79"/>
        <v>96.1</v>
      </c>
      <c r="M620" s="52"/>
      <c r="N620">
        <f>IF(E620=2,E620*propocet!$K$17,propocet!$K$15+propocet!$K$17)</f>
        <v>6.5000000000000009</v>
      </c>
      <c r="O620" s="2">
        <f t="shared" si="72"/>
        <v>0</v>
      </c>
      <c r="P620" s="2">
        <f t="shared" si="73"/>
        <v>0</v>
      </c>
      <c r="Q620" s="2">
        <f>E620*VLOOKUP(popis!$B$23,Uvse,2,0)</f>
        <v>22.349999999999998</v>
      </c>
      <c r="R620" s="2">
        <f>E620*VLOOKUP(popis!$B$28,Uvse,2,0)</f>
        <v>10.875</v>
      </c>
      <c r="S620" s="2">
        <f>IF(F620=12,CO_ukony!$K$7,IF(F620=6,CO_ukony!$K$6,IF(F620=3,propocet!$K$20,F620*VLOOKUP($AA$13,Uvse,2,0))))</f>
        <v>14.725</v>
      </c>
      <c r="T620" s="2">
        <f>IF(F620=12,CO_ukony!$K$5,IF(F620=6,CO_ukony!$K$4,IF(F620=3,propocet!$K$22,F620*VLOOKUP($AA$14,Uvse,2,0))))</f>
        <v>24.0625</v>
      </c>
      <c r="U620" s="2">
        <f t="shared" si="74"/>
        <v>14.374999999999998</v>
      </c>
      <c r="V620" s="2">
        <f t="shared" si="75"/>
        <v>9.7125000000000004</v>
      </c>
      <c r="W620" s="2">
        <f t="shared" si="76"/>
        <v>0</v>
      </c>
      <c r="X620" s="2">
        <f t="shared" si="77"/>
        <v>0</v>
      </c>
      <c r="Y620" s="2">
        <f t="shared" si="78"/>
        <v>0</v>
      </c>
    </row>
    <row r="621" spans="2:25">
      <c r="B621" t="s">
        <v>768</v>
      </c>
      <c r="E621">
        <v>1</v>
      </c>
      <c r="F621">
        <v>3</v>
      </c>
      <c r="G621">
        <v>2</v>
      </c>
      <c r="H621">
        <v>0</v>
      </c>
      <c r="I621">
        <v>0</v>
      </c>
      <c r="J621">
        <v>0</v>
      </c>
      <c r="L621" s="52">
        <f t="shared" si="79"/>
        <v>63.274999999999999</v>
      </c>
      <c r="M621" s="52"/>
      <c r="N621">
        <f>IF(E621=2,E621*propocet!$K$17,propocet!$K$15+propocet!$K$17)</f>
        <v>13.575000000000001</v>
      </c>
      <c r="O621" s="2">
        <f t="shared" ref="O621:O645" si="80">J621*VLOOKUP($AA$2,Uvse,2,0)</f>
        <v>0</v>
      </c>
      <c r="P621" s="2">
        <f t="shared" ref="P621:P645" si="81">J621*VLOOKUP($AA$3,Uvse,2,0)</f>
        <v>0</v>
      </c>
      <c r="Q621" s="2">
        <f>E621*VLOOKUP(popis!$B$23,Uvse,2,0)</f>
        <v>11.174999999999999</v>
      </c>
      <c r="R621" s="2">
        <f>E621*VLOOKUP(popis!$B$28,Uvse,2,0)</f>
        <v>5.4375</v>
      </c>
      <c r="S621" s="2">
        <f>IF(F621=12,CO_ukony!$K$7,IF(F621=6,CO_ukony!$K$6,IF(F621=3,propocet!$K$20,F621*VLOOKUP($AA$13,Uvse,2,0))))</f>
        <v>10.6625</v>
      </c>
      <c r="T621" s="2">
        <f>IF(F621=12,CO_ukony!$K$5,IF(F621=6,CO_ukony!$K$4,IF(F621=3,propocet!$K$22,F621*VLOOKUP($AA$14,Uvse,2,0))))</f>
        <v>11.9125</v>
      </c>
      <c r="U621" s="2">
        <f t="shared" ref="U621:U645" si="82">G621*VLOOKUP($AA$10,Uvse,2,0)</f>
        <v>14.374999999999998</v>
      </c>
      <c r="V621" s="2">
        <f t="shared" ref="V621:V645" si="83">G621*VLOOKUP($AA$11,Uvse,2,0)</f>
        <v>9.7125000000000004</v>
      </c>
      <c r="W621" s="2">
        <f t="shared" ref="W621:W645" si="84">H621*VLOOKUP($AA$9,Uvse,2,0)</f>
        <v>0</v>
      </c>
      <c r="X621" s="2">
        <f t="shared" ref="X621:X645" si="85">I621*VLOOKUP($AA$12,Uvse,2,0)</f>
        <v>0</v>
      </c>
      <c r="Y621" s="2">
        <f t="shared" ref="Y621:Y645" si="86">I621*VLOOKUP($AA$8,Uvse,2,0)</f>
        <v>0</v>
      </c>
    </row>
    <row r="622" spans="2:25">
      <c r="B622" t="s">
        <v>769</v>
      </c>
      <c r="E622">
        <v>2</v>
      </c>
      <c r="F622">
        <v>4</v>
      </c>
      <c r="G622">
        <v>2</v>
      </c>
      <c r="H622">
        <v>0</v>
      </c>
      <c r="I622">
        <v>0</v>
      </c>
      <c r="J622">
        <v>0</v>
      </c>
      <c r="L622" s="52">
        <f t="shared" ref="L622:L645" si="87">SUM(O622:Y622)</f>
        <v>85.74166666666666</v>
      </c>
      <c r="M622" s="52"/>
      <c r="N622">
        <f>IF(E622=2,E622*propocet!$K$17,propocet!$K$15+propocet!$K$17)</f>
        <v>6.5000000000000009</v>
      </c>
      <c r="O622" s="2">
        <f t="shared" si="80"/>
        <v>0</v>
      </c>
      <c r="P622" s="2">
        <f t="shared" si="81"/>
        <v>0</v>
      </c>
      <c r="Q622" s="2">
        <f>E622*VLOOKUP(popis!$B$23,Uvse,2,0)</f>
        <v>22.349999999999998</v>
      </c>
      <c r="R622" s="2">
        <f>E622*VLOOKUP(popis!$B$28,Uvse,2,0)</f>
        <v>10.875</v>
      </c>
      <c r="S622" s="2">
        <f>IF(F622=12,CO_ukony!$K$7,IF(F622=6,CO_ukony!$K$6,IF(F622=3,propocet!$K$20,F622*VLOOKUP($AA$13,Uvse,2,0))))</f>
        <v>11.802777777777779</v>
      </c>
      <c r="T622" s="2">
        <f>IF(F622=12,CO_ukony!$K$5,IF(F622=6,CO_ukony!$K$4,IF(F622=3,propocet!$K$22,F622*VLOOKUP($AA$14,Uvse,2,0))))</f>
        <v>16.62638888888889</v>
      </c>
      <c r="U622" s="2">
        <f t="shared" si="82"/>
        <v>14.374999999999998</v>
      </c>
      <c r="V622" s="2">
        <f t="shared" si="83"/>
        <v>9.7125000000000004</v>
      </c>
      <c r="W622" s="2">
        <f t="shared" si="84"/>
        <v>0</v>
      </c>
      <c r="X622" s="2">
        <f t="shared" si="85"/>
        <v>0</v>
      </c>
      <c r="Y622" s="2">
        <f t="shared" si="86"/>
        <v>0</v>
      </c>
    </row>
    <row r="623" spans="2:25">
      <c r="B623" t="s">
        <v>770</v>
      </c>
      <c r="E623">
        <v>2</v>
      </c>
      <c r="F623">
        <v>4</v>
      </c>
      <c r="G623">
        <v>2</v>
      </c>
      <c r="H623">
        <v>0</v>
      </c>
      <c r="I623">
        <v>0</v>
      </c>
      <c r="J623">
        <v>0</v>
      </c>
      <c r="L623" s="52">
        <f t="shared" si="87"/>
        <v>85.74166666666666</v>
      </c>
      <c r="M623" s="52"/>
      <c r="N623">
        <f>IF(E623=2,E623*propocet!$K$17,propocet!$K$15+propocet!$K$17)</f>
        <v>6.5000000000000009</v>
      </c>
      <c r="O623" s="2">
        <f t="shared" si="80"/>
        <v>0</v>
      </c>
      <c r="P623" s="2">
        <f t="shared" si="81"/>
        <v>0</v>
      </c>
      <c r="Q623" s="2">
        <f>E623*VLOOKUP(popis!$B$23,Uvse,2,0)</f>
        <v>22.349999999999998</v>
      </c>
      <c r="R623" s="2">
        <f>E623*VLOOKUP(popis!$B$28,Uvse,2,0)</f>
        <v>10.875</v>
      </c>
      <c r="S623" s="2">
        <f>IF(F623=12,CO_ukony!$K$7,IF(F623=6,CO_ukony!$K$6,IF(F623=3,propocet!$K$20,F623*VLOOKUP($AA$13,Uvse,2,0))))</f>
        <v>11.802777777777779</v>
      </c>
      <c r="T623" s="2">
        <f>IF(F623=12,CO_ukony!$K$5,IF(F623=6,CO_ukony!$K$4,IF(F623=3,propocet!$K$22,F623*VLOOKUP($AA$14,Uvse,2,0))))</f>
        <v>16.62638888888889</v>
      </c>
      <c r="U623" s="2">
        <f t="shared" si="82"/>
        <v>14.374999999999998</v>
      </c>
      <c r="V623" s="2">
        <f t="shared" si="83"/>
        <v>9.7125000000000004</v>
      </c>
      <c r="W623" s="2">
        <f t="shared" si="84"/>
        <v>0</v>
      </c>
      <c r="X623" s="2">
        <f t="shared" si="85"/>
        <v>0</v>
      </c>
      <c r="Y623" s="2">
        <f t="shared" si="86"/>
        <v>0</v>
      </c>
    </row>
    <row r="624" spans="2:25">
      <c r="B624" t="s">
        <v>771</v>
      </c>
      <c r="E624">
        <v>2</v>
      </c>
      <c r="F624">
        <v>4</v>
      </c>
      <c r="G624">
        <v>2</v>
      </c>
      <c r="H624">
        <v>0</v>
      </c>
      <c r="I624">
        <v>0</v>
      </c>
      <c r="J624">
        <v>0</v>
      </c>
      <c r="L624" s="52">
        <f t="shared" si="87"/>
        <v>85.74166666666666</v>
      </c>
      <c r="M624" s="52"/>
      <c r="N624">
        <f>IF(E624=2,E624*propocet!$K$17,propocet!$K$15+propocet!$K$17)</f>
        <v>6.5000000000000009</v>
      </c>
      <c r="O624" s="2">
        <f t="shared" si="80"/>
        <v>0</v>
      </c>
      <c r="P624" s="2">
        <f t="shared" si="81"/>
        <v>0</v>
      </c>
      <c r="Q624" s="2">
        <f>E624*VLOOKUP(popis!$B$23,Uvse,2,0)</f>
        <v>22.349999999999998</v>
      </c>
      <c r="R624" s="2">
        <f>E624*VLOOKUP(popis!$B$28,Uvse,2,0)</f>
        <v>10.875</v>
      </c>
      <c r="S624" s="2">
        <f>IF(F624=12,CO_ukony!$K$7,IF(F624=6,CO_ukony!$K$6,IF(F624=3,propocet!$K$20,F624*VLOOKUP($AA$13,Uvse,2,0))))</f>
        <v>11.802777777777779</v>
      </c>
      <c r="T624" s="2">
        <f>IF(F624=12,CO_ukony!$K$5,IF(F624=6,CO_ukony!$K$4,IF(F624=3,propocet!$K$22,F624*VLOOKUP($AA$14,Uvse,2,0))))</f>
        <v>16.62638888888889</v>
      </c>
      <c r="U624" s="2">
        <f t="shared" si="82"/>
        <v>14.374999999999998</v>
      </c>
      <c r="V624" s="2">
        <f t="shared" si="83"/>
        <v>9.7125000000000004</v>
      </c>
      <c r="W624" s="2">
        <f t="shared" si="84"/>
        <v>0</v>
      </c>
      <c r="X624" s="2">
        <f t="shared" si="85"/>
        <v>0</v>
      </c>
      <c r="Y624" s="2">
        <f t="shared" si="86"/>
        <v>0</v>
      </c>
    </row>
    <row r="625" spans="2:25">
      <c r="B625" t="s">
        <v>772</v>
      </c>
      <c r="E625">
        <v>2</v>
      </c>
      <c r="F625">
        <v>4</v>
      </c>
      <c r="G625">
        <v>2</v>
      </c>
      <c r="H625">
        <v>0</v>
      </c>
      <c r="I625">
        <v>0</v>
      </c>
      <c r="J625">
        <v>0</v>
      </c>
      <c r="L625" s="52">
        <f t="shared" si="87"/>
        <v>85.74166666666666</v>
      </c>
      <c r="M625" s="52"/>
      <c r="N625">
        <f>IF(E625=2,E625*propocet!$K$17,propocet!$K$15+propocet!$K$17)</f>
        <v>6.5000000000000009</v>
      </c>
      <c r="O625" s="2">
        <f t="shared" si="80"/>
        <v>0</v>
      </c>
      <c r="P625" s="2">
        <f t="shared" si="81"/>
        <v>0</v>
      </c>
      <c r="Q625" s="2">
        <f>E625*VLOOKUP(popis!$B$23,Uvse,2,0)</f>
        <v>22.349999999999998</v>
      </c>
      <c r="R625" s="2">
        <f>E625*VLOOKUP(popis!$B$28,Uvse,2,0)</f>
        <v>10.875</v>
      </c>
      <c r="S625" s="2">
        <f>IF(F625=12,CO_ukony!$K$7,IF(F625=6,CO_ukony!$K$6,IF(F625=3,propocet!$K$20,F625*VLOOKUP($AA$13,Uvse,2,0))))</f>
        <v>11.802777777777779</v>
      </c>
      <c r="T625" s="2">
        <f>IF(F625=12,CO_ukony!$K$5,IF(F625=6,CO_ukony!$K$4,IF(F625=3,propocet!$K$22,F625*VLOOKUP($AA$14,Uvse,2,0))))</f>
        <v>16.62638888888889</v>
      </c>
      <c r="U625" s="2">
        <f t="shared" si="82"/>
        <v>14.374999999999998</v>
      </c>
      <c r="V625" s="2">
        <f t="shared" si="83"/>
        <v>9.7125000000000004</v>
      </c>
      <c r="W625" s="2">
        <f t="shared" si="84"/>
        <v>0</v>
      </c>
      <c r="X625" s="2">
        <f t="shared" si="85"/>
        <v>0</v>
      </c>
      <c r="Y625" s="2">
        <f t="shared" si="86"/>
        <v>0</v>
      </c>
    </row>
    <row r="626" spans="2:25">
      <c r="B626" t="s">
        <v>773</v>
      </c>
      <c r="E626">
        <v>2</v>
      </c>
      <c r="F626">
        <v>4</v>
      </c>
      <c r="G626">
        <v>2</v>
      </c>
      <c r="H626">
        <v>0</v>
      </c>
      <c r="I626">
        <v>0</v>
      </c>
      <c r="J626">
        <v>0</v>
      </c>
      <c r="L626" s="52">
        <f t="shared" si="87"/>
        <v>85.74166666666666</v>
      </c>
      <c r="M626" s="52"/>
      <c r="N626">
        <f>IF(E626=2,E626*propocet!$K$17,propocet!$K$15+propocet!$K$17)</f>
        <v>6.5000000000000009</v>
      </c>
      <c r="O626" s="2">
        <f t="shared" si="80"/>
        <v>0</v>
      </c>
      <c r="P626" s="2">
        <f t="shared" si="81"/>
        <v>0</v>
      </c>
      <c r="Q626" s="2">
        <f>E626*VLOOKUP(popis!$B$23,Uvse,2,0)</f>
        <v>22.349999999999998</v>
      </c>
      <c r="R626" s="2">
        <f>E626*VLOOKUP(popis!$B$28,Uvse,2,0)</f>
        <v>10.875</v>
      </c>
      <c r="S626" s="2">
        <f>IF(F626=12,CO_ukony!$K$7,IF(F626=6,CO_ukony!$K$6,IF(F626=3,propocet!$K$20,F626*VLOOKUP($AA$13,Uvse,2,0))))</f>
        <v>11.802777777777779</v>
      </c>
      <c r="T626" s="2">
        <f>IF(F626=12,CO_ukony!$K$5,IF(F626=6,CO_ukony!$K$4,IF(F626=3,propocet!$K$22,F626*VLOOKUP($AA$14,Uvse,2,0))))</f>
        <v>16.62638888888889</v>
      </c>
      <c r="U626" s="2">
        <f t="shared" si="82"/>
        <v>14.374999999999998</v>
      </c>
      <c r="V626" s="2">
        <f t="shared" si="83"/>
        <v>9.7125000000000004</v>
      </c>
      <c r="W626" s="2">
        <f t="shared" si="84"/>
        <v>0</v>
      </c>
      <c r="X626" s="2">
        <f t="shared" si="85"/>
        <v>0</v>
      </c>
      <c r="Y626" s="2">
        <f t="shared" si="86"/>
        <v>0</v>
      </c>
    </row>
    <row r="627" spans="2:25">
      <c r="B627" t="s">
        <v>774</v>
      </c>
      <c r="E627">
        <v>2</v>
      </c>
      <c r="F627">
        <v>4</v>
      </c>
      <c r="G627">
        <v>2</v>
      </c>
      <c r="H627">
        <v>0</v>
      </c>
      <c r="I627">
        <v>0</v>
      </c>
      <c r="J627">
        <v>0</v>
      </c>
      <c r="L627" s="52">
        <f t="shared" si="87"/>
        <v>85.74166666666666</v>
      </c>
      <c r="M627" s="52"/>
      <c r="N627">
        <f>IF(E627=2,E627*propocet!$K$17,propocet!$K$15+propocet!$K$17)</f>
        <v>6.5000000000000009</v>
      </c>
      <c r="O627" s="2">
        <f t="shared" si="80"/>
        <v>0</v>
      </c>
      <c r="P627" s="2">
        <f t="shared" si="81"/>
        <v>0</v>
      </c>
      <c r="Q627" s="2">
        <f>E627*VLOOKUP(popis!$B$23,Uvse,2,0)</f>
        <v>22.349999999999998</v>
      </c>
      <c r="R627" s="2">
        <f>E627*VLOOKUP(popis!$B$28,Uvse,2,0)</f>
        <v>10.875</v>
      </c>
      <c r="S627" s="2">
        <f>IF(F627=12,CO_ukony!$K$7,IF(F627=6,CO_ukony!$K$6,IF(F627=3,propocet!$K$20,F627*VLOOKUP($AA$13,Uvse,2,0))))</f>
        <v>11.802777777777779</v>
      </c>
      <c r="T627" s="2">
        <f>IF(F627=12,CO_ukony!$K$5,IF(F627=6,CO_ukony!$K$4,IF(F627=3,propocet!$K$22,F627*VLOOKUP($AA$14,Uvse,2,0))))</f>
        <v>16.62638888888889</v>
      </c>
      <c r="U627" s="2">
        <f t="shared" si="82"/>
        <v>14.374999999999998</v>
      </c>
      <c r="V627" s="2">
        <f t="shared" si="83"/>
        <v>9.7125000000000004</v>
      </c>
      <c r="W627" s="2">
        <f t="shared" si="84"/>
        <v>0</v>
      </c>
      <c r="X627" s="2">
        <f t="shared" si="85"/>
        <v>0</v>
      </c>
      <c r="Y627" s="2">
        <f t="shared" si="86"/>
        <v>0</v>
      </c>
    </row>
    <row r="628" spans="2:25">
      <c r="B628" t="s">
        <v>775</v>
      </c>
      <c r="E628">
        <v>2</v>
      </c>
      <c r="F628">
        <v>12</v>
      </c>
      <c r="G628">
        <v>2</v>
      </c>
      <c r="H628">
        <v>0</v>
      </c>
      <c r="I628">
        <v>0</v>
      </c>
      <c r="J628">
        <v>0</v>
      </c>
      <c r="L628" s="52">
        <f t="shared" si="87"/>
        <v>145.30000000000001</v>
      </c>
      <c r="M628" s="52"/>
      <c r="N628">
        <f>IF(E628=2,E628*propocet!$K$17,propocet!$K$15+propocet!$K$17)</f>
        <v>6.5000000000000009</v>
      </c>
      <c r="O628" s="2">
        <f t="shared" si="80"/>
        <v>0</v>
      </c>
      <c r="P628" s="2">
        <f t="shared" si="81"/>
        <v>0</v>
      </c>
      <c r="Q628" s="2">
        <f>E628*VLOOKUP(popis!$B$23,Uvse,2,0)</f>
        <v>22.349999999999998</v>
      </c>
      <c r="R628" s="2">
        <f>E628*VLOOKUP(popis!$B$28,Uvse,2,0)</f>
        <v>10.875</v>
      </c>
      <c r="S628" s="2">
        <f>IF(F628=12,CO_ukony!$K$7,IF(F628=6,CO_ukony!$K$6,IF(F628=3,propocet!$K$20,F628*VLOOKUP($AA$13,Uvse,2,0))))</f>
        <v>34.125</v>
      </c>
      <c r="T628" s="2">
        <f>IF(F628=12,CO_ukony!$K$5,IF(F628=6,CO_ukony!$K$4,IF(F628=3,propocet!$K$22,F628*VLOOKUP($AA$14,Uvse,2,0))))</f>
        <v>53.862500000000004</v>
      </c>
      <c r="U628" s="2">
        <f t="shared" si="82"/>
        <v>14.374999999999998</v>
      </c>
      <c r="V628" s="2">
        <f t="shared" si="83"/>
        <v>9.7125000000000004</v>
      </c>
      <c r="W628" s="2">
        <f t="shared" si="84"/>
        <v>0</v>
      </c>
      <c r="X628" s="2">
        <f t="shared" si="85"/>
        <v>0</v>
      </c>
      <c r="Y628" s="2">
        <f t="shared" si="86"/>
        <v>0</v>
      </c>
    </row>
    <row r="629" spans="2:25">
      <c r="B629" t="s">
        <v>776</v>
      </c>
      <c r="E629">
        <v>2</v>
      </c>
      <c r="F629">
        <v>4</v>
      </c>
      <c r="G629">
        <v>2</v>
      </c>
      <c r="H629">
        <v>0</v>
      </c>
      <c r="I629">
        <v>0</v>
      </c>
      <c r="J629">
        <v>0</v>
      </c>
      <c r="L629" s="52">
        <f t="shared" si="87"/>
        <v>85.74166666666666</v>
      </c>
      <c r="M629" s="52"/>
      <c r="N629">
        <f>IF(E629=2,E629*propocet!$K$17,propocet!$K$15+propocet!$K$17)</f>
        <v>6.5000000000000009</v>
      </c>
      <c r="O629" s="2">
        <f t="shared" si="80"/>
        <v>0</v>
      </c>
      <c r="P629" s="2">
        <f t="shared" si="81"/>
        <v>0</v>
      </c>
      <c r="Q629" s="2">
        <f>E629*VLOOKUP(popis!$B$23,Uvse,2,0)</f>
        <v>22.349999999999998</v>
      </c>
      <c r="R629" s="2">
        <f>E629*VLOOKUP(popis!$B$28,Uvse,2,0)</f>
        <v>10.875</v>
      </c>
      <c r="S629" s="2">
        <f>IF(F629=12,CO_ukony!$K$7,IF(F629=6,CO_ukony!$K$6,IF(F629=3,propocet!$K$20,F629*VLOOKUP($AA$13,Uvse,2,0))))</f>
        <v>11.802777777777779</v>
      </c>
      <c r="T629" s="2">
        <f>IF(F629=12,CO_ukony!$K$5,IF(F629=6,CO_ukony!$K$4,IF(F629=3,propocet!$K$22,F629*VLOOKUP($AA$14,Uvse,2,0))))</f>
        <v>16.62638888888889</v>
      </c>
      <c r="U629" s="2">
        <f t="shared" si="82"/>
        <v>14.374999999999998</v>
      </c>
      <c r="V629" s="2">
        <f t="shared" si="83"/>
        <v>9.7125000000000004</v>
      </c>
      <c r="W629" s="2">
        <f t="shared" si="84"/>
        <v>0</v>
      </c>
      <c r="X629" s="2">
        <f t="shared" si="85"/>
        <v>0</v>
      </c>
      <c r="Y629" s="2">
        <f t="shared" si="86"/>
        <v>0</v>
      </c>
    </row>
    <row r="630" spans="2:25">
      <c r="B630" t="s">
        <v>777</v>
      </c>
      <c r="E630">
        <v>2</v>
      </c>
      <c r="F630">
        <v>12</v>
      </c>
      <c r="G630">
        <v>2</v>
      </c>
      <c r="H630">
        <v>0</v>
      </c>
      <c r="I630">
        <v>0</v>
      </c>
      <c r="J630">
        <v>0</v>
      </c>
      <c r="L630" s="52">
        <f t="shared" si="87"/>
        <v>145.30000000000001</v>
      </c>
      <c r="M630" s="52"/>
      <c r="N630">
        <f>IF(E630=2,E630*propocet!$K$17,propocet!$K$15+propocet!$K$17)</f>
        <v>6.5000000000000009</v>
      </c>
      <c r="O630" s="2">
        <f t="shared" si="80"/>
        <v>0</v>
      </c>
      <c r="P630" s="2">
        <f t="shared" si="81"/>
        <v>0</v>
      </c>
      <c r="Q630" s="2">
        <f>E630*VLOOKUP(popis!$B$23,Uvse,2,0)</f>
        <v>22.349999999999998</v>
      </c>
      <c r="R630" s="2">
        <f>E630*VLOOKUP(popis!$B$28,Uvse,2,0)</f>
        <v>10.875</v>
      </c>
      <c r="S630" s="2">
        <f>IF(F630=12,CO_ukony!$K$7,IF(F630=6,CO_ukony!$K$6,IF(F630=3,propocet!$K$20,F630*VLOOKUP($AA$13,Uvse,2,0))))</f>
        <v>34.125</v>
      </c>
      <c r="T630" s="2">
        <f>IF(F630=12,CO_ukony!$K$5,IF(F630=6,CO_ukony!$K$4,IF(F630=3,propocet!$K$22,F630*VLOOKUP($AA$14,Uvse,2,0))))</f>
        <v>53.862500000000004</v>
      </c>
      <c r="U630" s="2">
        <f t="shared" si="82"/>
        <v>14.374999999999998</v>
      </c>
      <c r="V630" s="2">
        <f t="shared" si="83"/>
        <v>9.7125000000000004</v>
      </c>
      <c r="W630" s="2">
        <f t="shared" si="84"/>
        <v>0</v>
      </c>
      <c r="X630" s="2">
        <f t="shared" si="85"/>
        <v>0</v>
      </c>
      <c r="Y630" s="2">
        <f t="shared" si="86"/>
        <v>0</v>
      </c>
    </row>
    <row r="631" spans="2:25">
      <c r="B631" t="s">
        <v>778</v>
      </c>
      <c r="E631">
        <v>2</v>
      </c>
      <c r="F631">
        <v>8</v>
      </c>
      <c r="G631">
        <v>2</v>
      </c>
      <c r="H631">
        <v>0</v>
      </c>
      <c r="I631">
        <v>0</v>
      </c>
      <c r="J631">
        <v>0</v>
      </c>
      <c r="L631" s="52">
        <f t="shared" si="87"/>
        <v>114.17083333333333</v>
      </c>
      <c r="M631" s="52"/>
      <c r="N631">
        <f>IF(E631=2,E631*propocet!$K$17,propocet!$K$15+propocet!$K$17)</f>
        <v>6.5000000000000009</v>
      </c>
      <c r="O631" s="2">
        <f t="shared" si="80"/>
        <v>0</v>
      </c>
      <c r="P631" s="2">
        <f t="shared" si="81"/>
        <v>0</v>
      </c>
      <c r="Q631" s="2">
        <f>E631*VLOOKUP(popis!$B$23,Uvse,2,0)</f>
        <v>22.349999999999998</v>
      </c>
      <c r="R631" s="2">
        <f>E631*VLOOKUP(popis!$B$28,Uvse,2,0)</f>
        <v>10.875</v>
      </c>
      <c r="S631" s="2">
        <f>IF(F631=12,CO_ukony!$K$7,IF(F631=6,CO_ukony!$K$6,IF(F631=3,propocet!$K$20,F631*VLOOKUP($AA$13,Uvse,2,0))))</f>
        <v>23.605555555555558</v>
      </c>
      <c r="T631" s="2">
        <f>IF(F631=12,CO_ukony!$K$5,IF(F631=6,CO_ukony!$K$4,IF(F631=3,propocet!$K$22,F631*VLOOKUP($AA$14,Uvse,2,0))))</f>
        <v>33.25277777777778</v>
      </c>
      <c r="U631" s="2">
        <f t="shared" si="82"/>
        <v>14.374999999999998</v>
      </c>
      <c r="V631" s="2">
        <f t="shared" si="83"/>
        <v>9.7125000000000004</v>
      </c>
      <c r="W631" s="2">
        <f t="shared" si="84"/>
        <v>0</v>
      </c>
      <c r="X631" s="2">
        <f t="shared" si="85"/>
        <v>0</v>
      </c>
      <c r="Y631" s="2">
        <f t="shared" si="86"/>
        <v>0</v>
      </c>
    </row>
    <row r="632" spans="2:25">
      <c r="B632" t="s">
        <v>779</v>
      </c>
      <c r="E632">
        <v>2</v>
      </c>
      <c r="F632">
        <v>8</v>
      </c>
      <c r="G632">
        <v>2</v>
      </c>
      <c r="H632">
        <v>0</v>
      </c>
      <c r="I632">
        <v>0</v>
      </c>
      <c r="J632">
        <v>0</v>
      </c>
      <c r="L632" s="52">
        <f t="shared" si="87"/>
        <v>114.17083333333333</v>
      </c>
      <c r="M632" s="52"/>
      <c r="N632">
        <f>IF(E632=2,E632*propocet!$K$17,propocet!$K$15+propocet!$K$17)</f>
        <v>6.5000000000000009</v>
      </c>
      <c r="O632" s="2">
        <f t="shared" si="80"/>
        <v>0</v>
      </c>
      <c r="P632" s="2">
        <f t="shared" si="81"/>
        <v>0</v>
      </c>
      <c r="Q632" s="2">
        <f>E632*VLOOKUP(popis!$B$23,Uvse,2,0)</f>
        <v>22.349999999999998</v>
      </c>
      <c r="R632" s="2">
        <f>E632*VLOOKUP(popis!$B$28,Uvse,2,0)</f>
        <v>10.875</v>
      </c>
      <c r="S632" s="2">
        <f>IF(F632=12,CO_ukony!$K$7,IF(F632=6,CO_ukony!$K$6,IF(F632=3,propocet!$K$20,F632*VLOOKUP($AA$13,Uvse,2,0))))</f>
        <v>23.605555555555558</v>
      </c>
      <c r="T632" s="2">
        <f>IF(F632=12,CO_ukony!$K$5,IF(F632=6,CO_ukony!$K$4,IF(F632=3,propocet!$K$22,F632*VLOOKUP($AA$14,Uvse,2,0))))</f>
        <v>33.25277777777778</v>
      </c>
      <c r="U632" s="2">
        <f t="shared" si="82"/>
        <v>14.374999999999998</v>
      </c>
      <c r="V632" s="2">
        <f t="shared" si="83"/>
        <v>9.7125000000000004</v>
      </c>
      <c r="W632" s="2">
        <f t="shared" si="84"/>
        <v>0</v>
      </c>
      <c r="X632" s="2">
        <f t="shared" si="85"/>
        <v>0</v>
      </c>
      <c r="Y632" s="2">
        <f t="shared" si="86"/>
        <v>0</v>
      </c>
    </row>
    <row r="633" spans="2:25">
      <c r="B633" t="s">
        <v>780</v>
      </c>
      <c r="E633">
        <v>1</v>
      </c>
      <c r="F633">
        <v>3</v>
      </c>
      <c r="G633">
        <v>2</v>
      </c>
      <c r="H633">
        <v>0</v>
      </c>
      <c r="I633">
        <v>0</v>
      </c>
      <c r="J633">
        <v>0</v>
      </c>
      <c r="L633" s="52">
        <f t="shared" si="87"/>
        <v>63.274999999999999</v>
      </c>
      <c r="M633" s="52"/>
      <c r="N633">
        <f>IF(E633=2,E633*propocet!$K$17,propocet!$K$15+propocet!$K$17)</f>
        <v>13.575000000000001</v>
      </c>
      <c r="O633" s="2">
        <f t="shared" si="80"/>
        <v>0</v>
      </c>
      <c r="P633" s="2">
        <f t="shared" si="81"/>
        <v>0</v>
      </c>
      <c r="Q633" s="2">
        <f>E633*VLOOKUP(popis!$B$23,Uvse,2,0)</f>
        <v>11.174999999999999</v>
      </c>
      <c r="R633" s="2">
        <f>E633*VLOOKUP(popis!$B$28,Uvse,2,0)</f>
        <v>5.4375</v>
      </c>
      <c r="S633" s="2">
        <f>IF(F633=12,CO_ukony!$K$7,IF(F633=6,CO_ukony!$K$6,IF(F633=3,propocet!$K$20,F633*VLOOKUP($AA$13,Uvse,2,0))))</f>
        <v>10.6625</v>
      </c>
      <c r="T633" s="2">
        <f>IF(F633=12,CO_ukony!$K$5,IF(F633=6,CO_ukony!$K$4,IF(F633=3,propocet!$K$22,F633*VLOOKUP($AA$14,Uvse,2,0))))</f>
        <v>11.9125</v>
      </c>
      <c r="U633" s="2">
        <f t="shared" si="82"/>
        <v>14.374999999999998</v>
      </c>
      <c r="V633" s="2">
        <f t="shared" si="83"/>
        <v>9.7125000000000004</v>
      </c>
      <c r="W633" s="2">
        <f t="shared" si="84"/>
        <v>0</v>
      </c>
      <c r="X633" s="2">
        <f t="shared" si="85"/>
        <v>0</v>
      </c>
      <c r="Y633" s="2">
        <f t="shared" si="86"/>
        <v>0</v>
      </c>
    </row>
    <row r="634" spans="2:25">
      <c r="B634" t="s">
        <v>781</v>
      </c>
      <c r="E634">
        <v>2</v>
      </c>
      <c r="F634">
        <v>6</v>
      </c>
      <c r="G634">
        <v>2</v>
      </c>
      <c r="H634">
        <v>0</v>
      </c>
      <c r="I634">
        <v>0</v>
      </c>
      <c r="J634">
        <v>0</v>
      </c>
      <c r="L634" s="52">
        <f t="shared" si="87"/>
        <v>96.1</v>
      </c>
      <c r="M634" s="52"/>
      <c r="N634">
        <f>IF(E634=2,E634*propocet!$K$17,propocet!$K$15+propocet!$K$17)</f>
        <v>6.5000000000000009</v>
      </c>
      <c r="O634" s="2">
        <f t="shared" si="80"/>
        <v>0</v>
      </c>
      <c r="P634" s="2">
        <f t="shared" si="81"/>
        <v>0</v>
      </c>
      <c r="Q634" s="2">
        <f>E634*VLOOKUP(popis!$B$23,Uvse,2,0)</f>
        <v>22.349999999999998</v>
      </c>
      <c r="R634" s="2">
        <f>E634*VLOOKUP(popis!$B$28,Uvse,2,0)</f>
        <v>10.875</v>
      </c>
      <c r="S634" s="2">
        <f>IF(F634=12,CO_ukony!$K$7,IF(F634=6,CO_ukony!$K$6,IF(F634=3,propocet!$K$20,F634*VLOOKUP($AA$13,Uvse,2,0))))</f>
        <v>14.725</v>
      </c>
      <c r="T634" s="2">
        <f>IF(F634=12,CO_ukony!$K$5,IF(F634=6,CO_ukony!$K$4,IF(F634=3,propocet!$K$22,F634*VLOOKUP($AA$14,Uvse,2,0))))</f>
        <v>24.0625</v>
      </c>
      <c r="U634" s="2">
        <f t="shared" si="82"/>
        <v>14.374999999999998</v>
      </c>
      <c r="V634" s="2">
        <f t="shared" si="83"/>
        <v>9.7125000000000004</v>
      </c>
      <c r="W634" s="2">
        <f t="shared" si="84"/>
        <v>0</v>
      </c>
      <c r="X634" s="2">
        <f t="shared" si="85"/>
        <v>0</v>
      </c>
      <c r="Y634" s="2">
        <f t="shared" si="86"/>
        <v>0</v>
      </c>
    </row>
    <row r="635" spans="2:25">
      <c r="B635" t="s">
        <v>782</v>
      </c>
      <c r="E635">
        <v>1</v>
      </c>
      <c r="F635">
        <v>4</v>
      </c>
      <c r="G635">
        <v>0</v>
      </c>
      <c r="H635">
        <v>0</v>
      </c>
      <c r="I635">
        <v>0</v>
      </c>
      <c r="J635">
        <v>0</v>
      </c>
      <c r="L635" s="52">
        <f t="shared" si="87"/>
        <v>45.041666666666664</v>
      </c>
      <c r="M635" s="52"/>
      <c r="N635">
        <f>IF(E635=2,E635*propocet!$K$17,propocet!$K$15+propocet!$K$17)</f>
        <v>13.575000000000001</v>
      </c>
      <c r="O635" s="2">
        <f t="shared" si="80"/>
        <v>0</v>
      </c>
      <c r="P635" s="2">
        <f t="shared" si="81"/>
        <v>0</v>
      </c>
      <c r="Q635" s="2">
        <f>E635*VLOOKUP(popis!$B$23,Uvse,2,0)</f>
        <v>11.174999999999999</v>
      </c>
      <c r="R635" s="2">
        <f>E635*VLOOKUP(popis!$B$28,Uvse,2,0)</f>
        <v>5.4375</v>
      </c>
      <c r="S635" s="2">
        <f>IF(F635=12,CO_ukony!$K$7,IF(F635=6,CO_ukony!$K$6,IF(F635=3,propocet!$K$20,F635*VLOOKUP($AA$13,Uvse,2,0))))</f>
        <v>11.802777777777779</v>
      </c>
      <c r="T635" s="2">
        <f>IF(F635=12,CO_ukony!$K$5,IF(F635=6,CO_ukony!$K$4,IF(F635=3,propocet!$K$22,F635*VLOOKUP($AA$14,Uvse,2,0))))</f>
        <v>16.62638888888889</v>
      </c>
      <c r="U635" s="2">
        <f t="shared" si="82"/>
        <v>0</v>
      </c>
      <c r="V635" s="2">
        <f t="shared" si="83"/>
        <v>0</v>
      </c>
      <c r="W635" s="2">
        <f t="shared" si="84"/>
        <v>0</v>
      </c>
      <c r="X635" s="2">
        <f t="shared" si="85"/>
        <v>0</v>
      </c>
      <c r="Y635" s="2">
        <f t="shared" si="86"/>
        <v>0</v>
      </c>
    </row>
    <row r="636" spans="2:25">
      <c r="B636" t="s">
        <v>783</v>
      </c>
      <c r="E636">
        <v>1</v>
      </c>
      <c r="F636">
        <v>3</v>
      </c>
      <c r="G636">
        <v>0</v>
      </c>
      <c r="H636">
        <v>0</v>
      </c>
      <c r="I636">
        <v>0</v>
      </c>
      <c r="J636">
        <v>0</v>
      </c>
      <c r="L636" s="52">
        <f t="shared" si="87"/>
        <v>39.1875</v>
      </c>
      <c r="M636" s="52"/>
      <c r="N636">
        <f>IF(E636=2,E636*propocet!$K$17,propocet!$K$15+propocet!$K$17)</f>
        <v>13.575000000000001</v>
      </c>
      <c r="O636" s="2">
        <f t="shared" si="80"/>
        <v>0</v>
      </c>
      <c r="P636" s="2">
        <f t="shared" si="81"/>
        <v>0</v>
      </c>
      <c r="Q636" s="2">
        <f>E636*VLOOKUP(popis!$B$23,Uvse,2,0)</f>
        <v>11.174999999999999</v>
      </c>
      <c r="R636" s="2">
        <f>E636*VLOOKUP(popis!$B$28,Uvse,2,0)</f>
        <v>5.4375</v>
      </c>
      <c r="S636" s="2">
        <f>IF(F636=12,CO_ukony!$K$7,IF(F636=6,CO_ukony!$K$6,IF(F636=3,propocet!$K$20,F636*VLOOKUP($AA$13,Uvse,2,0))))</f>
        <v>10.6625</v>
      </c>
      <c r="T636" s="2">
        <f>IF(F636=12,CO_ukony!$K$5,IF(F636=6,CO_ukony!$K$4,IF(F636=3,propocet!$K$22,F636*VLOOKUP($AA$14,Uvse,2,0))))</f>
        <v>11.9125</v>
      </c>
      <c r="U636" s="2">
        <f t="shared" si="82"/>
        <v>0</v>
      </c>
      <c r="V636" s="2">
        <f t="shared" si="83"/>
        <v>0</v>
      </c>
      <c r="W636" s="2">
        <f t="shared" si="84"/>
        <v>0</v>
      </c>
      <c r="X636" s="2">
        <f t="shared" si="85"/>
        <v>0</v>
      </c>
      <c r="Y636" s="2">
        <f t="shared" si="86"/>
        <v>0</v>
      </c>
    </row>
    <row r="637" spans="2:25">
      <c r="B637" t="s">
        <v>784</v>
      </c>
      <c r="E637">
        <v>1</v>
      </c>
      <c r="F637">
        <v>1</v>
      </c>
      <c r="G637">
        <v>0</v>
      </c>
      <c r="H637">
        <v>0</v>
      </c>
      <c r="I637">
        <v>0</v>
      </c>
      <c r="J637">
        <v>0</v>
      </c>
      <c r="L637" s="52">
        <f t="shared" si="87"/>
        <v>23.719791666666666</v>
      </c>
      <c r="M637" s="52"/>
      <c r="N637">
        <f>IF(E637=2,E637*propocet!$K$17,propocet!$K$15+propocet!$K$17)</f>
        <v>13.575000000000001</v>
      </c>
      <c r="O637" s="2">
        <f t="shared" si="80"/>
        <v>0</v>
      </c>
      <c r="P637" s="2">
        <f t="shared" si="81"/>
        <v>0</v>
      </c>
      <c r="Q637" s="2">
        <f>E637*VLOOKUP(popis!$B$23,Uvse,2,0)</f>
        <v>11.174999999999999</v>
      </c>
      <c r="R637" s="2">
        <f>E637*VLOOKUP(popis!$B$28,Uvse,2,0)</f>
        <v>5.4375</v>
      </c>
      <c r="S637" s="2">
        <f>IF(F637=12,CO_ukony!$K$7,IF(F637=6,CO_ukony!$K$6,IF(F637=3,propocet!$K$20,F637*VLOOKUP($AA$13,Uvse,2,0))))</f>
        <v>2.9506944444444447</v>
      </c>
      <c r="T637" s="2">
        <f>IF(F637=12,CO_ukony!$K$5,IF(F637=6,CO_ukony!$K$4,IF(F637=3,propocet!$K$22,F637*VLOOKUP($AA$14,Uvse,2,0))))</f>
        <v>4.1565972222222225</v>
      </c>
      <c r="U637" s="2">
        <f t="shared" si="82"/>
        <v>0</v>
      </c>
      <c r="V637" s="2">
        <f t="shared" si="83"/>
        <v>0</v>
      </c>
      <c r="W637" s="2">
        <f t="shared" si="84"/>
        <v>0</v>
      </c>
      <c r="X637" s="2">
        <f t="shared" si="85"/>
        <v>0</v>
      </c>
      <c r="Y637" s="2">
        <f t="shared" si="86"/>
        <v>0</v>
      </c>
    </row>
    <row r="638" spans="2:25">
      <c r="B638" t="s">
        <v>785</v>
      </c>
      <c r="E638">
        <v>2</v>
      </c>
      <c r="F638">
        <v>4</v>
      </c>
      <c r="G638">
        <v>0</v>
      </c>
      <c r="H638">
        <v>0</v>
      </c>
      <c r="I638">
        <v>0</v>
      </c>
      <c r="J638">
        <v>0</v>
      </c>
      <c r="L638" s="52">
        <f t="shared" si="87"/>
        <v>61.654166666666661</v>
      </c>
      <c r="M638" s="52"/>
      <c r="N638">
        <f>IF(E638=2,E638*propocet!$K$17,propocet!$K$15+propocet!$K$17)</f>
        <v>6.5000000000000009</v>
      </c>
      <c r="O638" s="2">
        <f t="shared" si="80"/>
        <v>0</v>
      </c>
      <c r="P638" s="2">
        <f t="shared" si="81"/>
        <v>0</v>
      </c>
      <c r="Q638" s="2">
        <f>E638*VLOOKUP(popis!$B$23,Uvse,2,0)</f>
        <v>22.349999999999998</v>
      </c>
      <c r="R638" s="2">
        <f>E638*VLOOKUP(popis!$B$28,Uvse,2,0)</f>
        <v>10.875</v>
      </c>
      <c r="S638" s="2">
        <f>IF(F638=12,CO_ukony!$K$7,IF(F638=6,CO_ukony!$K$6,IF(F638=3,propocet!$K$20,F638*VLOOKUP($AA$13,Uvse,2,0))))</f>
        <v>11.802777777777779</v>
      </c>
      <c r="T638" s="2">
        <f>IF(F638=12,CO_ukony!$K$5,IF(F638=6,CO_ukony!$K$4,IF(F638=3,propocet!$K$22,F638*VLOOKUP($AA$14,Uvse,2,0))))</f>
        <v>16.62638888888889</v>
      </c>
      <c r="U638" s="2">
        <f t="shared" si="82"/>
        <v>0</v>
      </c>
      <c r="V638" s="2">
        <f t="shared" si="83"/>
        <v>0</v>
      </c>
      <c r="W638" s="2">
        <f t="shared" si="84"/>
        <v>0</v>
      </c>
      <c r="X638" s="2">
        <f t="shared" si="85"/>
        <v>0</v>
      </c>
      <c r="Y638" s="2">
        <f t="shared" si="86"/>
        <v>0</v>
      </c>
    </row>
    <row r="639" spans="2:25">
      <c r="B639" t="s">
        <v>786</v>
      </c>
      <c r="E639">
        <v>2</v>
      </c>
      <c r="F639">
        <v>6</v>
      </c>
      <c r="G639">
        <v>0</v>
      </c>
      <c r="H639">
        <v>0</v>
      </c>
      <c r="I639">
        <v>0</v>
      </c>
      <c r="J639">
        <v>0</v>
      </c>
      <c r="L639" s="52">
        <f t="shared" si="87"/>
        <v>72.012499999999989</v>
      </c>
      <c r="M639" s="52"/>
      <c r="N639">
        <f>IF(E639=2,E639*propocet!$K$17,propocet!$K$15+propocet!$K$17)</f>
        <v>6.5000000000000009</v>
      </c>
      <c r="O639" s="2">
        <f t="shared" si="80"/>
        <v>0</v>
      </c>
      <c r="P639" s="2">
        <f t="shared" si="81"/>
        <v>0</v>
      </c>
      <c r="Q639" s="2">
        <f>E639*VLOOKUP(popis!$B$23,Uvse,2,0)</f>
        <v>22.349999999999998</v>
      </c>
      <c r="R639" s="2">
        <f>E639*VLOOKUP(popis!$B$28,Uvse,2,0)</f>
        <v>10.875</v>
      </c>
      <c r="S639" s="2">
        <f>IF(F639=12,CO_ukony!$K$7,IF(F639=6,CO_ukony!$K$6,IF(F639=3,propocet!$K$20,F639*VLOOKUP($AA$13,Uvse,2,0))))</f>
        <v>14.725</v>
      </c>
      <c r="T639" s="2">
        <f>IF(F639=12,CO_ukony!$K$5,IF(F639=6,CO_ukony!$K$4,IF(F639=3,propocet!$K$22,F639*VLOOKUP($AA$14,Uvse,2,0))))</f>
        <v>24.0625</v>
      </c>
      <c r="U639" s="2">
        <f t="shared" si="82"/>
        <v>0</v>
      </c>
      <c r="V639" s="2">
        <f t="shared" si="83"/>
        <v>0</v>
      </c>
      <c r="W639" s="2">
        <f t="shared" si="84"/>
        <v>0</v>
      </c>
      <c r="X639" s="2">
        <f t="shared" si="85"/>
        <v>0</v>
      </c>
      <c r="Y639" s="2">
        <f t="shared" si="86"/>
        <v>0</v>
      </c>
    </row>
    <row r="640" spans="2:25">
      <c r="B640" t="s">
        <v>787</v>
      </c>
      <c r="E640">
        <v>2</v>
      </c>
      <c r="F640">
        <v>4</v>
      </c>
      <c r="G640">
        <v>0</v>
      </c>
      <c r="H640">
        <v>0</v>
      </c>
      <c r="I640">
        <v>0</v>
      </c>
      <c r="J640">
        <v>0</v>
      </c>
      <c r="L640" s="52">
        <f t="shared" si="87"/>
        <v>61.654166666666661</v>
      </c>
      <c r="M640" s="52"/>
      <c r="N640">
        <f>IF(E640=2,E640*propocet!$K$17,propocet!$K$15+propocet!$K$17)</f>
        <v>6.5000000000000009</v>
      </c>
      <c r="O640" s="2">
        <f t="shared" si="80"/>
        <v>0</v>
      </c>
      <c r="P640" s="2">
        <f t="shared" si="81"/>
        <v>0</v>
      </c>
      <c r="Q640" s="2">
        <f>E640*VLOOKUP(popis!$B$23,Uvse,2,0)</f>
        <v>22.349999999999998</v>
      </c>
      <c r="R640" s="2">
        <f>E640*VLOOKUP(popis!$B$28,Uvse,2,0)</f>
        <v>10.875</v>
      </c>
      <c r="S640" s="2">
        <f>IF(F640=12,CO_ukony!$K$7,IF(F640=6,CO_ukony!$K$6,IF(F640=3,propocet!$K$20,F640*VLOOKUP($AA$13,Uvse,2,0))))</f>
        <v>11.802777777777779</v>
      </c>
      <c r="T640" s="2">
        <f>IF(F640=12,CO_ukony!$K$5,IF(F640=6,CO_ukony!$K$4,IF(F640=3,propocet!$K$22,F640*VLOOKUP($AA$14,Uvse,2,0))))</f>
        <v>16.62638888888889</v>
      </c>
      <c r="U640" s="2">
        <f t="shared" si="82"/>
        <v>0</v>
      </c>
      <c r="V640" s="2">
        <f t="shared" si="83"/>
        <v>0</v>
      </c>
      <c r="W640" s="2">
        <f t="shared" si="84"/>
        <v>0</v>
      </c>
      <c r="X640" s="2">
        <f t="shared" si="85"/>
        <v>0</v>
      </c>
      <c r="Y640" s="2">
        <f t="shared" si="86"/>
        <v>0</v>
      </c>
    </row>
    <row r="641" spans="2:25">
      <c r="B641" t="s">
        <v>788</v>
      </c>
      <c r="E641">
        <v>2</v>
      </c>
      <c r="F641">
        <v>12</v>
      </c>
      <c r="G641">
        <v>0</v>
      </c>
      <c r="H641">
        <v>0</v>
      </c>
      <c r="I641">
        <v>0</v>
      </c>
      <c r="J641">
        <v>0</v>
      </c>
      <c r="L641" s="52">
        <f t="shared" si="87"/>
        <v>121.21250000000001</v>
      </c>
      <c r="M641" s="52"/>
      <c r="N641">
        <f>IF(E641=2,E641*propocet!$K$17,propocet!$K$15+propocet!$K$17)</f>
        <v>6.5000000000000009</v>
      </c>
      <c r="O641" s="2">
        <f t="shared" si="80"/>
        <v>0</v>
      </c>
      <c r="P641" s="2">
        <f t="shared" si="81"/>
        <v>0</v>
      </c>
      <c r="Q641" s="2">
        <f>E641*VLOOKUP(popis!$B$23,Uvse,2,0)</f>
        <v>22.349999999999998</v>
      </c>
      <c r="R641" s="2">
        <f>E641*VLOOKUP(popis!$B$28,Uvse,2,0)</f>
        <v>10.875</v>
      </c>
      <c r="S641" s="2">
        <f>IF(F641=12,CO_ukony!$K$7,IF(F641=6,CO_ukony!$K$6,IF(F641=3,propocet!$K$20,F641*VLOOKUP($AA$13,Uvse,2,0))))</f>
        <v>34.125</v>
      </c>
      <c r="T641" s="2">
        <f>IF(F641=12,CO_ukony!$K$5,IF(F641=6,CO_ukony!$K$4,IF(F641=3,propocet!$K$22,F641*VLOOKUP($AA$14,Uvse,2,0))))</f>
        <v>53.862500000000004</v>
      </c>
      <c r="U641" s="2">
        <f t="shared" si="82"/>
        <v>0</v>
      </c>
      <c r="V641" s="2">
        <f t="shared" si="83"/>
        <v>0</v>
      </c>
      <c r="W641" s="2">
        <f t="shared" si="84"/>
        <v>0</v>
      </c>
      <c r="X641" s="2">
        <f t="shared" si="85"/>
        <v>0</v>
      </c>
      <c r="Y641" s="2">
        <f t="shared" si="86"/>
        <v>0</v>
      </c>
    </row>
    <row r="642" spans="2:25">
      <c r="B642" t="s">
        <v>789</v>
      </c>
      <c r="E642">
        <v>2</v>
      </c>
      <c r="F642">
        <v>8</v>
      </c>
      <c r="G642">
        <v>0</v>
      </c>
      <c r="H642">
        <v>0</v>
      </c>
      <c r="I642">
        <v>0</v>
      </c>
      <c r="J642">
        <v>0</v>
      </c>
      <c r="L642" s="52">
        <f t="shared" si="87"/>
        <v>90.083333333333329</v>
      </c>
      <c r="M642" s="52"/>
      <c r="N642">
        <f>IF(E642=2,E642*propocet!$K$17,propocet!$K$15+propocet!$K$17)</f>
        <v>6.5000000000000009</v>
      </c>
      <c r="O642" s="2">
        <f t="shared" si="80"/>
        <v>0</v>
      </c>
      <c r="P642" s="2">
        <f t="shared" si="81"/>
        <v>0</v>
      </c>
      <c r="Q642" s="2">
        <f>E642*VLOOKUP(popis!$B$23,Uvse,2,0)</f>
        <v>22.349999999999998</v>
      </c>
      <c r="R642" s="2">
        <f>E642*VLOOKUP(popis!$B$28,Uvse,2,0)</f>
        <v>10.875</v>
      </c>
      <c r="S642" s="2">
        <f>IF(F642=12,CO_ukony!$K$7,IF(F642=6,CO_ukony!$K$6,IF(F642=3,propocet!$K$20,F642*VLOOKUP($AA$13,Uvse,2,0))))</f>
        <v>23.605555555555558</v>
      </c>
      <c r="T642" s="2">
        <f>IF(F642=12,CO_ukony!$K$5,IF(F642=6,CO_ukony!$K$4,IF(F642=3,propocet!$K$22,F642*VLOOKUP($AA$14,Uvse,2,0))))</f>
        <v>33.25277777777778</v>
      </c>
      <c r="U642" s="2">
        <f t="shared" si="82"/>
        <v>0</v>
      </c>
      <c r="V642" s="2">
        <f t="shared" si="83"/>
        <v>0</v>
      </c>
      <c r="W642" s="2">
        <f t="shared" si="84"/>
        <v>0</v>
      </c>
      <c r="X642" s="2">
        <f t="shared" si="85"/>
        <v>0</v>
      </c>
      <c r="Y642" s="2">
        <f t="shared" si="86"/>
        <v>0</v>
      </c>
    </row>
    <row r="643" spans="2:25">
      <c r="B643" t="s">
        <v>790</v>
      </c>
      <c r="E643">
        <v>2</v>
      </c>
      <c r="F643">
        <v>6</v>
      </c>
      <c r="G643">
        <v>0</v>
      </c>
      <c r="H643">
        <v>0</v>
      </c>
      <c r="I643">
        <v>0</v>
      </c>
      <c r="J643">
        <v>0</v>
      </c>
      <c r="L643" s="52">
        <f t="shared" si="87"/>
        <v>72.012499999999989</v>
      </c>
      <c r="M643" s="52"/>
      <c r="N643">
        <f>IF(E643=2,E643*propocet!$K$17,propocet!$K$15+propocet!$K$17)</f>
        <v>6.5000000000000009</v>
      </c>
      <c r="O643" s="2">
        <f t="shared" si="80"/>
        <v>0</v>
      </c>
      <c r="P643" s="2">
        <f t="shared" si="81"/>
        <v>0</v>
      </c>
      <c r="Q643" s="2">
        <f>E643*VLOOKUP(popis!$B$23,Uvse,2,0)</f>
        <v>22.349999999999998</v>
      </c>
      <c r="R643" s="2">
        <f>E643*VLOOKUP(popis!$B$28,Uvse,2,0)</f>
        <v>10.875</v>
      </c>
      <c r="S643" s="2">
        <f>IF(F643=12,CO_ukony!$K$7,IF(F643=6,CO_ukony!$K$6,IF(F643=3,propocet!$K$20,F643*VLOOKUP($AA$13,Uvse,2,0))))</f>
        <v>14.725</v>
      </c>
      <c r="T643" s="2">
        <f>IF(F643=12,CO_ukony!$K$5,IF(F643=6,CO_ukony!$K$4,IF(F643=3,propocet!$K$22,F643*VLOOKUP($AA$14,Uvse,2,0))))</f>
        <v>24.0625</v>
      </c>
      <c r="U643" s="2">
        <f t="shared" si="82"/>
        <v>0</v>
      </c>
      <c r="V643" s="2">
        <f t="shared" si="83"/>
        <v>0</v>
      </c>
      <c r="W643" s="2">
        <f t="shared" si="84"/>
        <v>0</v>
      </c>
      <c r="X643" s="2">
        <f t="shared" si="85"/>
        <v>0</v>
      </c>
      <c r="Y643" s="2">
        <f t="shared" si="86"/>
        <v>0</v>
      </c>
    </row>
    <row r="644" spans="2:25">
      <c r="B644" t="s">
        <v>791</v>
      </c>
      <c r="E644">
        <v>2</v>
      </c>
      <c r="F644">
        <v>12</v>
      </c>
      <c r="G644">
        <v>0</v>
      </c>
      <c r="H644">
        <v>0</v>
      </c>
      <c r="I644">
        <v>0</v>
      </c>
      <c r="J644">
        <v>0</v>
      </c>
      <c r="L644" s="52">
        <f t="shared" si="87"/>
        <v>121.21250000000001</v>
      </c>
      <c r="M644" s="52"/>
      <c r="N644">
        <f>IF(E644=2,E644*propocet!$K$17,propocet!$K$15+propocet!$K$17)</f>
        <v>6.5000000000000009</v>
      </c>
      <c r="O644" s="2">
        <f t="shared" si="80"/>
        <v>0</v>
      </c>
      <c r="P644" s="2">
        <f t="shared" si="81"/>
        <v>0</v>
      </c>
      <c r="Q644" s="2">
        <f>E644*VLOOKUP(popis!$B$23,Uvse,2,0)</f>
        <v>22.349999999999998</v>
      </c>
      <c r="R644" s="2">
        <f>E644*VLOOKUP(popis!$B$28,Uvse,2,0)</f>
        <v>10.875</v>
      </c>
      <c r="S644" s="2">
        <f>IF(F644=12,CO_ukony!$K$7,IF(F644=6,CO_ukony!$K$6,IF(F644=3,propocet!$K$20,F644*VLOOKUP($AA$13,Uvse,2,0))))</f>
        <v>34.125</v>
      </c>
      <c r="T644" s="2">
        <f>IF(F644=12,CO_ukony!$K$5,IF(F644=6,CO_ukony!$K$4,IF(F644=3,propocet!$K$22,F644*VLOOKUP($AA$14,Uvse,2,0))))</f>
        <v>53.862500000000004</v>
      </c>
      <c r="U644" s="2">
        <f t="shared" si="82"/>
        <v>0</v>
      </c>
      <c r="V644" s="2">
        <f t="shared" si="83"/>
        <v>0</v>
      </c>
      <c r="W644" s="2">
        <f t="shared" si="84"/>
        <v>0</v>
      </c>
      <c r="X644" s="2">
        <f t="shared" si="85"/>
        <v>0</v>
      </c>
      <c r="Y644" s="2">
        <f t="shared" si="86"/>
        <v>0</v>
      </c>
    </row>
    <row r="645" spans="2:25">
      <c r="B645" t="s">
        <v>792</v>
      </c>
      <c r="E645">
        <v>2</v>
      </c>
      <c r="F645">
        <v>12</v>
      </c>
      <c r="G645">
        <v>0</v>
      </c>
      <c r="H645">
        <v>0</v>
      </c>
      <c r="I645">
        <v>0</v>
      </c>
      <c r="J645">
        <v>0</v>
      </c>
      <c r="L645" s="52">
        <f t="shared" si="87"/>
        <v>121.21250000000001</v>
      </c>
      <c r="M645" s="52"/>
      <c r="N645">
        <f>IF(E645=2,E645*propocet!$K$17,propocet!$K$15+propocet!$K$17)</f>
        <v>6.5000000000000009</v>
      </c>
      <c r="O645" s="2">
        <f t="shared" si="80"/>
        <v>0</v>
      </c>
      <c r="P645" s="2">
        <f t="shared" si="81"/>
        <v>0</v>
      </c>
      <c r="Q645" s="2">
        <f>E645*VLOOKUP(popis!$B$23,Uvse,2,0)</f>
        <v>22.349999999999998</v>
      </c>
      <c r="R645" s="2">
        <f>E645*VLOOKUP(popis!$B$28,Uvse,2,0)</f>
        <v>10.875</v>
      </c>
      <c r="S645" s="2">
        <f>IF(F645=12,CO_ukony!$K$7,IF(F645=6,CO_ukony!$K$6,IF(F645=3,propocet!$K$20,F645*VLOOKUP($AA$13,Uvse,2,0))))</f>
        <v>34.125</v>
      </c>
      <c r="T645" s="2">
        <f>IF(F645=12,CO_ukony!$K$5,IF(F645=6,CO_ukony!$K$4,IF(F645=3,propocet!$K$22,F645*VLOOKUP($AA$14,Uvse,2,0))))</f>
        <v>53.862500000000004</v>
      </c>
      <c r="U645" s="2">
        <f t="shared" si="82"/>
        <v>0</v>
      </c>
      <c r="V645" s="2">
        <f t="shared" si="83"/>
        <v>0</v>
      </c>
      <c r="W645" s="2">
        <f t="shared" si="84"/>
        <v>0</v>
      </c>
      <c r="X645" s="2">
        <f t="shared" si="85"/>
        <v>0</v>
      </c>
      <c r="Y645" s="2">
        <f t="shared" si="86"/>
        <v>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>
    <tabColor theme="9" tint="0.39997558519241921"/>
  </sheetPr>
  <dimension ref="A1:AK647"/>
  <sheetViews>
    <sheetView topLeftCell="R1" workbookViewId="0">
      <selection activeCell="AK2" sqref="AK2"/>
    </sheetView>
  </sheetViews>
  <sheetFormatPr defaultRowHeight="14.4"/>
  <cols>
    <col min="1" max="1" width="14.109375" bestFit="1" customWidth="1"/>
    <col min="2" max="2" width="7.5546875" customWidth="1"/>
    <col min="3" max="3" width="17.21875" style="2" bestFit="1" customWidth="1"/>
    <col min="4" max="4" width="12.77734375" style="2" bestFit="1" customWidth="1"/>
    <col min="5" max="5" width="14.5546875" bestFit="1" customWidth="1"/>
    <col min="6" max="6" width="13.6640625" style="2" bestFit="1" customWidth="1"/>
    <col min="7" max="7" width="16.6640625" style="54" bestFit="1" customWidth="1"/>
    <col min="8" max="8" width="16.6640625" style="54" customWidth="1"/>
    <col min="9" max="9" width="15.88671875" style="2" bestFit="1" customWidth="1"/>
    <col min="10" max="15" width="4.44140625" style="2" bestFit="1" customWidth="1"/>
    <col min="16" max="16" width="8.77734375" style="66" bestFit="1" customWidth="1"/>
    <col min="17" max="17" width="10.77734375" style="54" bestFit="1" customWidth="1"/>
    <col min="18" max="18" width="4.44140625" bestFit="1" customWidth="1"/>
    <col min="19" max="20" width="3.44140625" bestFit="1" customWidth="1"/>
    <col min="21" max="21" width="4.44140625" bestFit="1" customWidth="1"/>
    <col min="22" max="22" width="3.44140625" bestFit="1" customWidth="1"/>
    <col min="23" max="23" width="4.44140625" bestFit="1" customWidth="1"/>
    <col min="24" max="26" width="5.109375" bestFit="1" customWidth="1"/>
    <col min="27" max="27" width="14.21875" bestFit="1" customWidth="1"/>
    <col min="28" max="28" width="18" style="61" bestFit="1" customWidth="1"/>
    <col min="29" max="29" width="14.77734375" style="61" bestFit="1" customWidth="1"/>
    <col min="30" max="30" width="4.44140625" bestFit="1" customWidth="1"/>
    <col min="31" max="31" width="18" style="2" bestFit="1" customWidth="1"/>
    <col min="32" max="32" width="15.109375" style="54" bestFit="1" customWidth="1"/>
    <col min="33" max="33" width="13.5546875" style="2" bestFit="1" customWidth="1"/>
    <col min="34" max="34" width="17.88671875" style="67" customWidth="1"/>
    <col min="35" max="35" width="10.88671875" style="67" customWidth="1"/>
    <col min="37" max="37" width="9.44140625" style="2" bestFit="1" customWidth="1"/>
  </cols>
  <sheetData>
    <row r="1" spans="1:37" s="12" customFormat="1" ht="32.4" customHeight="1">
      <c r="A1" s="12" t="s">
        <v>59</v>
      </c>
      <c r="B1" s="12" t="s">
        <v>793</v>
      </c>
      <c r="C1" s="13" t="s">
        <v>107</v>
      </c>
      <c r="D1" s="13" t="s">
        <v>797</v>
      </c>
      <c r="E1" s="55" t="s">
        <v>105</v>
      </c>
      <c r="F1" s="13" t="s">
        <v>106</v>
      </c>
      <c r="G1" s="63" t="s">
        <v>134</v>
      </c>
      <c r="H1" s="63" t="s">
        <v>135</v>
      </c>
      <c r="I1" s="13" t="s">
        <v>108</v>
      </c>
      <c r="J1" s="57">
        <v>1</v>
      </c>
      <c r="K1" s="57">
        <v>2</v>
      </c>
      <c r="L1" s="57">
        <v>3</v>
      </c>
      <c r="M1" s="57">
        <v>4</v>
      </c>
      <c r="N1" s="57">
        <v>5</v>
      </c>
      <c r="O1" s="57">
        <v>6</v>
      </c>
      <c r="P1" s="65" t="s">
        <v>109</v>
      </c>
      <c r="Q1" s="58" t="s">
        <v>120</v>
      </c>
      <c r="R1" s="60" t="s">
        <v>110</v>
      </c>
      <c r="S1" s="60" t="s">
        <v>111</v>
      </c>
      <c r="T1" s="60" t="s">
        <v>112</v>
      </c>
      <c r="U1" s="60" t="s">
        <v>113</v>
      </c>
      <c r="V1" s="60" t="s">
        <v>114</v>
      </c>
      <c r="W1" s="60" t="s">
        <v>115</v>
      </c>
      <c r="X1" s="12" t="s">
        <v>116</v>
      </c>
      <c r="Y1" s="12" t="s">
        <v>117</v>
      </c>
      <c r="Z1" s="12" t="s">
        <v>118</v>
      </c>
      <c r="AA1" s="12" t="s">
        <v>122</v>
      </c>
      <c r="AB1" s="13" t="s">
        <v>123</v>
      </c>
      <c r="AC1" s="62" t="s">
        <v>124</v>
      </c>
      <c r="AD1" s="12" t="s">
        <v>121</v>
      </c>
      <c r="AE1" s="13" t="s">
        <v>125</v>
      </c>
      <c r="AF1" s="64" t="s">
        <v>126</v>
      </c>
      <c r="AG1" s="13" t="s">
        <v>127</v>
      </c>
      <c r="AH1" s="70" t="s">
        <v>136</v>
      </c>
      <c r="AI1" s="71" t="s">
        <v>133</v>
      </c>
      <c r="AJ1" s="12" t="s">
        <v>137</v>
      </c>
      <c r="AK1" s="13" t="s">
        <v>798</v>
      </c>
    </row>
    <row r="2" spans="1:37">
      <c r="A2" t="s">
        <v>459</v>
      </c>
      <c r="B2">
        <v>4</v>
      </c>
      <c r="C2" s="2">
        <f>VLOOKUP(A2,LB460_CO!B:L,11,0)</f>
        <v>129.36249999999998</v>
      </c>
      <c r="D2" s="2">
        <f>'c'!$B$7</f>
        <v>47.125</v>
      </c>
      <c r="E2" s="2">
        <f>D2+C2</f>
        <v>176.48749999999998</v>
      </c>
      <c r="F2" s="2">
        <f>'c'!$E$8</f>
        <v>123.57500000000002</v>
      </c>
      <c r="G2" s="52">
        <f>F2+E2</f>
        <v>300.0625</v>
      </c>
      <c r="H2" s="52">
        <f>G2*B2</f>
        <v>1200.25</v>
      </c>
      <c r="I2" s="2">
        <f>E2/5</f>
        <v>35.297499999999999</v>
      </c>
      <c r="J2" s="2">
        <f>propocet!$L$2</f>
        <v>18.9375</v>
      </c>
      <c r="K2" s="2">
        <f>propocet!$L$5</f>
        <v>23.362499999999997</v>
      </c>
      <c r="L2" s="2">
        <f>propocet!$L$9</f>
        <v>22.787500000000001</v>
      </c>
      <c r="M2" s="2">
        <f>propocet!$L$11</f>
        <v>16.7</v>
      </c>
      <c r="N2" s="2">
        <f>propocet!$L$12</f>
        <v>25.5625</v>
      </c>
      <c r="O2" s="2">
        <f>propocet!$L$13</f>
        <v>16.225000000000001</v>
      </c>
      <c r="P2" s="61">
        <f>MAX(I2:O2)</f>
        <v>35.297499999999999</v>
      </c>
      <c r="Q2" s="52">
        <v>30</v>
      </c>
      <c r="R2" s="2">
        <f>$Q2-J2</f>
        <v>11.0625</v>
      </c>
      <c r="S2" s="2">
        <f t="shared" ref="S2:W2" si="0">$Q2-K2</f>
        <v>6.6375000000000028</v>
      </c>
      <c r="T2" s="2">
        <f t="shared" si="0"/>
        <v>7.2124999999999986</v>
      </c>
      <c r="U2" s="2">
        <f t="shared" si="0"/>
        <v>13.3</v>
      </c>
      <c r="V2" s="2">
        <f t="shared" si="0"/>
        <v>4.4375</v>
      </c>
      <c r="W2" s="2">
        <f t="shared" si="0"/>
        <v>13.774999999999999</v>
      </c>
      <c r="X2" s="2">
        <f>$Q2-$I2</f>
        <v>-5.2974999999999994</v>
      </c>
      <c r="Y2" s="2">
        <f t="shared" ref="Y2:Z17" si="1">$Q2-$I2</f>
        <v>-5.2974999999999994</v>
      </c>
      <c r="Z2" s="2">
        <f t="shared" si="1"/>
        <v>-5.2974999999999994</v>
      </c>
      <c r="AA2" s="2">
        <f>SUM(R2:W2)</f>
        <v>56.425000000000004</v>
      </c>
      <c r="AB2" s="61">
        <f>IF(AD2&gt;=0,AD2*6,0)</f>
        <v>31.784999999999997</v>
      </c>
      <c r="AC2" s="61">
        <f>AA2+AB2</f>
        <v>88.210000000000008</v>
      </c>
      <c r="AD2" s="2">
        <f>P2-Q2</f>
        <v>5.2974999999999994</v>
      </c>
      <c r="AE2" s="2">
        <f>IF(AD2&lt;0,(-1)*AD2*5,0)</f>
        <v>0</v>
      </c>
      <c r="AF2" s="52">
        <f>AC2+AE2</f>
        <v>88.210000000000008</v>
      </c>
      <c r="AG2" s="2">
        <f>IF(AD2&gt;0,AD2*5,0)</f>
        <v>26.487499999999997</v>
      </c>
      <c r="AH2" s="67">
        <f>AF2/(11*IF(AD2&gt;0,P2,Q2))</f>
        <v>0.22718580378471309</v>
      </c>
      <c r="AI2" s="67">
        <f>1-AH2</f>
        <v>0.77281419621528691</v>
      </c>
      <c r="AJ2" s="2">
        <f>AC2+G2+AE2</f>
        <v>388.27250000000004</v>
      </c>
      <c r="AK2" s="2">
        <f>AJ2*B2</f>
        <v>1553.0900000000001</v>
      </c>
    </row>
    <row r="3" spans="1:37">
      <c r="A3" t="s">
        <v>460</v>
      </c>
      <c r="B3">
        <v>10</v>
      </c>
      <c r="C3" s="2">
        <f>VLOOKUP(A3,LB460_CO!B:L,11,0)</f>
        <v>129.36249999999998</v>
      </c>
      <c r="D3" s="2">
        <f>'c'!$B$7</f>
        <v>47.125</v>
      </c>
      <c r="E3" s="2">
        <f t="shared" ref="E3:E62" si="2">D3+C3</f>
        <v>176.48749999999998</v>
      </c>
      <c r="F3" s="2">
        <f>'c'!$E$8</f>
        <v>123.57500000000002</v>
      </c>
      <c r="G3" s="52">
        <f t="shared" ref="G3:G62" si="3">F3+E3</f>
        <v>300.0625</v>
      </c>
      <c r="H3" s="52">
        <f t="shared" ref="H3:H66" si="4">G3*B3</f>
        <v>3000.625</v>
      </c>
      <c r="I3" s="2">
        <f t="shared" ref="I3:I62" si="5">E3/5</f>
        <v>35.297499999999999</v>
      </c>
      <c r="J3" s="2">
        <f>propocet!$L$2</f>
        <v>18.9375</v>
      </c>
      <c r="K3" s="2">
        <f>propocet!$L$5</f>
        <v>23.362499999999997</v>
      </c>
      <c r="L3" s="2">
        <f>propocet!$L$9</f>
        <v>22.787500000000001</v>
      </c>
      <c r="M3" s="2">
        <f>propocet!$L$11</f>
        <v>16.7</v>
      </c>
      <c r="N3" s="2">
        <f>propocet!$L$12</f>
        <v>25.5625</v>
      </c>
      <c r="O3" s="2">
        <f>propocet!$L$13</f>
        <v>16.225000000000001</v>
      </c>
      <c r="P3" s="61">
        <f t="shared" ref="P3:P62" si="6">MAX(I3:O3)</f>
        <v>35.297499999999999</v>
      </c>
      <c r="Q3" s="52">
        <v>30</v>
      </c>
      <c r="R3" s="2">
        <f t="shared" ref="R3:R62" si="7">$Q3-J3</f>
        <v>11.0625</v>
      </c>
      <c r="S3" s="2">
        <f t="shared" ref="S3:S62" si="8">$Q3-K3</f>
        <v>6.6375000000000028</v>
      </c>
      <c r="T3" s="2">
        <f t="shared" ref="T3:T62" si="9">$Q3-L3</f>
        <v>7.2124999999999986</v>
      </c>
      <c r="U3" s="2">
        <f t="shared" ref="U3:U62" si="10">$Q3-M3</f>
        <v>13.3</v>
      </c>
      <c r="V3" s="2">
        <f t="shared" ref="V3:V62" si="11">$Q3-N3</f>
        <v>4.4375</v>
      </c>
      <c r="W3" s="2">
        <f t="shared" ref="W3:W62" si="12">$Q3-O3</f>
        <v>13.774999999999999</v>
      </c>
      <c r="X3" s="2">
        <f t="shared" ref="X3:Z62" si="13">$Q3-$I3</f>
        <v>-5.2974999999999994</v>
      </c>
      <c r="Y3" s="2">
        <f t="shared" si="1"/>
        <v>-5.2974999999999994</v>
      </c>
      <c r="Z3" s="2">
        <f t="shared" si="1"/>
        <v>-5.2974999999999994</v>
      </c>
      <c r="AA3" s="2">
        <f t="shared" ref="AA3:AA62" si="14">SUM(R3:W3)</f>
        <v>56.425000000000004</v>
      </c>
      <c r="AB3" s="61">
        <f t="shared" ref="AB3:AB62" si="15">IF(AD3&gt;=0,AD3*6,0)</f>
        <v>31.784999999999997</v>
      </c>
      <c r="AC3" s="61">
        <f t="shared" ref="AC3:AC62" si="16">AA3+AB3</f>
        <v>88.210000000000008</v>
      </c>
      <c r="AD3" s="2">
        <f t="shared" ref="AD3:AD62" si="17">P3-Q3</f>
        <v>5.2974999999999994</v>
      </c>
      <c r="AE3" s="2">
        <f t="shared" ref="AE3:AE66" si="18">IF(AD3&lt;0,(-1)*AD3*5,0)</f>
        <v>0</v>
      </c>
      <c r="AF3" s="52">
        <f t="shared" ref="AF3:AF62" si="19">AC3+AE3</f>
        <v>88.210000000000008</v>
      </c>
      <c r="AG3" s="2">
        <f t="shared" ref="AG3:AG66" si="20">IF(AD3&gt;0,AD3*5,0)</f>
        <v>26.487499999999997</v>
      </c>
      <c r="AH3" s="67">
        <f t="shared" ref="AH3:AH66" si="21">AF3/(11*IF(AD3&gt;0,P3,Q3))</f>
        <v>0.22718580378471309</v>
      </c>
      <c r="AI3" s="67">
        <f t="shared" ref="AI3:AI66" si="22">1-AH3</f>
        <v>0.77281419621528691</v>
      </c>
      <c r="AJ3" s="2">
        <f t="shared" ref="AJ3:AJ66" si="23">AC3+G3+AE3</f>
        <v>388.27250000000004</v>
      </c>
      <c r="AK3" s="2">
        <f t="shared" ref="AK3:AK66" si="24">AJ3*B3</f>
        <v>3882.7250000000004</v>
      </c>
    </row>
    <row r="4" spans="1:37">
      <c r="A4" t="s">
        <v>461</v>
      </c>
      <c r="B4">
        <v>2</v>
      </c>
      <c r="C4" s="2">
        <f>VLOOKUP(A4,LB460_CO!B:L,11,0)</f>
        <v>178.5625</v>
      </c>
      <c r="D4" s="2">
        <f>'c'!$B$7</f>
        <v>47.125</v>
      </c>
      <c r="E4" s="2">
        <f t="shared" si="2"/>
        <v>225.6875</v>
      </c>
      <c r="F4" s="2">
        <f>'c'!$E$8</f>
        <v>123.57500000000002</v>
      </c>
      <c r="G4" s="52">
        <f t="shared" si="3"/>
        <v>349.26250000000005</v>
      </c>
      <c r="H4" s="52">
        <f t="shared" si="4"/>
        <v>698.52500000000009</v>
      </c>
      <c r="I4" s="2">
        <f t="shared" si="5"/>
        <v>45.137500000000003</v>
      </c>
      <c r="J4" s="2">
        <f>propocet!$L$2</f>
        <v>18.9375</v>
      </c>
      <c r="K4" s="2">
        <f>propocet!$L$5</f>
        <v>23.362499999999997</v>
      </c>
      <c r="L4" s="2">
        <f>propocet!$L$9</f>
        <v>22.787500000000001</v>
      </c>
      <c r="M4" s="2">
        <f>propocet!$L$11</f>
        <v>16.7</v>
      </c>
      <c r="N4" s="2">
        <f>propocet!$L$12</f>
        <v>25.5625</v>
      </c>
      <c r="O4" s="2">
        <f>propocet!$L$13</f>
        <v>16.225000000000001</v>
      </c>
      <c r="P4" s="61">
        <f t="shared" si="6"/>
        <v>45.137500000000003</v>
      </c>
      <c r="Q4" s="52">
        <v>30</v>
      </c>
      <c r="R4" s="2">
        <f t="shared" si="7"/>
        <v>11.0625</v>
      </c>
      <c r="S4" s="2">
        <f t="shared" si="8"/>
        <v>6.6375000000000028</v>
      </c>
      <c r="T4" s="2">
        <f t="shared" si="9"/>
        <v>7.2124999999999986</v>
      </c>
      <c r="U4" s="2">
        <f t="shared" si="10"/>
        <v>13.3</v>
      </c>
      <c r="V4" s="2">
        <f t="shared" si="11"/>
        <v>4.4375</v>
      </c>
      <c r="W4" s="2">
        <f t="shared" si="12"/>
        <v>13.774999999999999</v>
      </c>
      <c r="X4" s="2">
        <f t="shared" si="13"/>
        <v>-15.137500000000003</v>
      </c>
      <c r="Y4" s="2">
        <f t="shared" si="1"/>
        <v>-15.137500000000003</v>
      </c>
      <c r="Z4" s="2">
        <f t="shared" si="1"/>
        <v>-15.137500000000003</v>
      </c>
      <c r="AA4" s="2">
        <f t="shared" si="14"/>
        <v>56.425000000000004</v>
      </c>
      <c r="AB4" s="61">
        <f t="shared" si="15"/>
        <v>90.825000000000017</v>
      </c>
      <c r="AC4" s="61">
        <f t="shared" si="16"/>
        <v>147.25000000000003</v>
      </c>
      <c r="AD4" s="2">
        <f t="shared" si="17"/>
        <v>15.137500000000003</v>
      </c>
      <c r="AE4" s="2">
        <f t="shared" si="18"/>
        <v>0</v>
      </c>
      <c r="AF4" s="52">
        <f t="shared" si="19"/>
        <v>147.25000000000003</v>
      </c>
      <c r="AG4" s="2">
        <f t="shared" si="20"/>
        <v>75.687500000000014</v>
      </c>
      <c r="AH4" s="67">
        <f t="shared" si="21"/>
        <v>0.29656856574607893</v>
      </c>
      <c r="AI4" s="67">
        <f t="shared" si="22"/>
        <v>0.70343143425392107</v>
      </c>
      <c r="AJ4" s="2">
        <f t="shared" si="23"/>
        <v>496.51250000000005</v>
      </c>
      <c r="AK4" s="2">
        <f t="shared" si="24"/>
        <v>993.02500000000009</v>
      </c>
    </row>
    <row r="5" spans="1:37">
      <c r="A5" t="s">
        <v>462</v>
      </c>
      <c r="B5">
        <v>5</v>
      </c>
      <c r="C5" s="2">
        <f>VLOOKUP(A5,LB460_CO!B:L,11,0)</f>
        <v>129.36249999999998</v>
      </c>
      <c r="D5" s="2">
        <f>'c'!$B$7</f>
        <v>47.125</v>
      </c>
      <c r="E5" s="2">
        <f t="shared" si="2"/>
        <v>176.48749999999998</v>
      </c>
      <c r="F5" s="2">
        <f>'c'!$E$8</f>
        <v>123.57500000000002</v>
      </c>
      <c r="G5" s="52">
        <f t="shared" si="3"/>
        <v>300.0625</v>
      </c>
      <c r="H5" s="52">
        <f t="shared" si="4"/>
        <v>1500.3125</v>
      </c>
      <c r="I5" s="2">
        <f t="shared" si="5"/>
        <v>35.297499999999999</v>
      </c>
      <c r="J5" s="2">
        <f>propocet!$L$2</f>
        <v>18.9375</v>
      </c>
      <c r="K5" s="2">
        <f>propocet!$L$5</f>
        <v>23.362499999999997</v>
      </c>
      <c r="L5" s="2">
        <f>propocet!$L$9</f>
        <v>22.787500000000001</v>
      </c>
      <c r="M5" s="2">
        <f>propocet!$L$11</f>
        <v>16.7</v>
      </c>
      <c r="N5" s="2">
        <f>propocet!$L$12</f>
        <v>25.5625</v>
      </c>
      <c r="O5" s="2">
        <f>propocet!$L$13</f>
        <v>16.225000000000001</v>
      </c>
      <c r="P5" s="61">
        <f t="shared" si="6"/>
        <v>35.297499999999999</v>
      </c>
      <c r="Q5" s="52">
        <v>30</v>
      </c>
      <c r="R5" s="2">
        <f t="shared" si="7"/>
        <v>11.0625</v>
      </c>
      <c r="S5" s="2">
        <f t="shared" si="8"/>
        <v>6.6375000000000028</v>
      </c>
      <c r="T5" s="2">
        <f t="shared" si="9"/>
        <v>7.2124999999999986</v>
      </c>
      <c r="U5" s="2">
        <f t="shared" si="10"/>
        <v>13.3</v>
      </c>
      <c r="V5" s="2">
        <f t="shared" si="11"/>
        <v>4.4375</v>
      </c>
      <c r="W5" s="2">
        <f t="shared" si="12"/>
        <v>13.774999999999999</v>
      </c>
      <c r="X5" s="2">
        <f t="shared" si="13"/>
        <v>-5.2974999999999994</v>
      </c>
      <c r="Y5" s="2">
        <f t="shared" si="1"/>
        <v>-5.2974999999999994</v>
      </c>
      <c r="Z5" s="2">
        <f t="shared" si="1"/>
        <v>-5.2974999999999994</v>
      </c>
      <c r="AA5" s="2">
        <f t="shared" si="14"/>
        <v>56.425000000000004</v>
      </c>
      <c r="AB5" s="61">
        <f t="shared" si="15"/>
        <v>31.784999999999997</v>
      </c>
      <c r="AC5" s="61">
        <f t="shared" si="16"/>
        <v>88.210000000000008</v>
      </c>
      <c r="AD5" s="2">
        <f t="shared" si="17"/>
        <v>5.2974999999999994</v>
      </c>
      <c r="AE5" s="2">
        <f t="shared" si="18"/>
        <v>0</v>
      </c>
      <c r="AF5" s="52">
        <f t="shared" si="19"/>
        <v>88.210000000000008</v>
      </c>
      <c r="AG5" s="2">
        <f t="shared" si="20"/>
        <v>26.487499999999997</v>
      </c>
      <c r="AH5" s="67">
        <f t="shared" si="21"/>
        <v>0.22718580378471309</v>
      </c>
      <c r="AI5" s="67">
        <f t="shared" si="22"/>
        <v>0.77281419621528691</v>
      </c>
      <c r="AJ5" s="2">
        <f t="shared" si="23"/>
        <v>388.27250000000004</v>
      </c>
      <c r="AK5" s="2">
        <f t="shared" si="24"/>
        <v>1941.3625000000002</v>
      </c>
    </row>
    <row r="6" spans="1:37">
      <c r="A6" t="s">
        <v>463</v>
      </c>
      <c r="B6">
        <v>5</v>
      </c>
      <c r="C6" s="2">
        <f>VLOOKUP(A6,LB460_CO!B:L,11,0)</f>
        <v>129.36249999999998</v>
      </c>
      <c r="D6" s="2">
        <f>'c'!$B$7</f>
        <v>47.125</v>
      </c>
      <c r="E6" s="2">
        <f t="shared" si="2"/>
        <v>176.48749999999998</v>
      </c>
      <c r="F6" s="2">
        <f>'c'!$E$8</f>
        <v>123.57500000000002</v>
      </c>
      <c r="G6" s="52">
        <f t="shared" si="3"/>
        <v>300.0625</v>
      </c>
      <c r="H6" s="52">
        <f t="shared" si="4"/>
        <v>1500.3125</v>
      </c>
      <c r="I6" s="2">
        <f t="shared" si="5"/>
        <v>35.297499999999999</v>
      </c>
      <c r="J6" s="2">
        <f>propocet!$L$2</f>
        <v>18.9375</v>
      </c>
      <c r="K6" s="2">
        <f>propocet!$L$5</f>
        <v>23.362499999999997</v>
      </c>
      <c r="L6" s="2">
        <f>propocet!$L$9</f>
        <v>22.787500000000001</v>
      </c>
      <c r="M6" s="2">
        <f>propocet!$L$11</f>
        <v>16.7</v>
      </c>
      <c r="N6" s="2">
        <f>propocet!$L$12</f>
        <v>25.5625</v>
      </c>
      <c r="O6" s="2">
        <f>propocet!$L$13</f>
        <v>16.225000000000001</v>
      </c>
      <c r="P6" s="61">
        <f t="shared" si="6"/>
        <v>35.297499999999999</v>
      </c>
      <c r="Q6" s="52">
        <v>30</v>
      </c>
      <c r="R6" s="2">
        <f t="shared" si="7"/>
        <v>11.0625</v>
      </c>
      <c r="S6" s="2">
        <f t="shared" si="8"/>
        <v>6.6375000000000028</v>
      </c>
      <c r="T6" s="2">
        <f t="shared" si="9"/>
        <v>7.2124999999999986</v>
      </c>
      <c r="U6" s="2">
        <f t="shared" si="10"/>
        <v>13.3</v>
      </c>
      <c r="V6" s="2">
        <f t="shared" si="11"/>
        <v>4.4375</v>
      </c>
      <c r="W6" s="2">
        <f t="shared" si="12"/>
        <v>13.774999999999999</v>
      </c>
      <c r="X6" s="2">
        <f t="shared" si="13"/>
        <v>-5.2974999999999994</v>
      </c>
      <c r="Y6" s="2">
        <f t="shared" si="1"/>
        <v>-5.2974999999999994</v>
      </c>
      <c r="Z6" s="2">
        <f t="shared" si="1"/>
        <v>-5.2974999999999994</v>
      </c>
      <c r="AA6" s="2">
        <f t="shared" si="14"/>
        <v>56.425000000000004</v>
      </c>
      <c r="AB6" s="61">
        <f t="shared" si="15"/>
        <v>31.784999999999997</v>
      </c>
      <c r="AC6" s="61">
        <f t="shared" si="16"/>
        <v>88.210000000000008</v>
      </c>
      <c r="AD6" s="2">
        <f t="shared" si="17"/>
        <v>5.2974999999999994</v>
      </c>
      <c r="AE6" s="2">
        <f t="shared" si="18"/>
        <v>0</v>
      </c>
      <c r="AF6" s="52">
        <f t="shared" si="19"/>
        <v>88.210000000000008</v>
      </c>
      <c r="AG6" s="2">
        <f t="shared" si="20"/>
        <v>26.487499999999997</v>
      </c>
      <c r="AH6" s="67">
        <f t="shared" si="21"/>
        <v>0.22718580378471309</v>
      </c>
      <c r="AI6" s="67">
        <f t="shared" si="22"/>
        <v>0.77281419621528691</v>
      </c>
      <c r="AJ6" s="2">
        <f t="shared" si="23"/>
        <v>388.27250000000004</v>
      </c>
      <c r="AK6" s="2">
        <f t="shared" si="24"/>
        <v>1941.3625000000002</v>
      </c>
    </row>
    <row r="7" spans="1:37">
      <c r="A7" t="s">
        <v>464</v>
      </c>
      <c r="B7">
        <v>5</v>
      </c>
      <c r="C7" s="2">
        <f>VLOOKUP(A7,LB460_CO!B:L,11,0)</f>
        <v>129.36249999999998</v>
      </c>
      <c r="D7" s="2">
        <f>'c'!$B$7</f>
        <v>47.125</v>
      </c>
      <c r="E7" s="2">
        <f t="shared" si="2"/>
        <v>176.48749999999998</v>
      </c>
      <c r="F7" s="2">
        <f>'c'!$E$8</f>
        <v>123.57500000000002</v>
      </c>
      <c r="G7" s="52">
        <f t="shared" si="3"/>
        <v>300.0625</v>
      </c>
      <c r="H7" s="52">
        <f t="shared" si="4"/>
        <v>1500.3125</v>
      </c>
      <c r="I7" s="2">
        <f t="shared" si="5"/>
        <v>35.297499999999999</v>
      </c>
      <c r="J7" s="2">
        <f>propocet!$L$2</f>
        <v>18.9375</v>
      </c>
      <c r="K7" s="2">
        <f>propocet!$L$5</f>
        <v>23.362499999999997</v>
      </c>
      <c r="L7" s="2">
        <f>propocet!$L$9</f>
        <v>22.787500000000001</v>
      </c>
      <c r="M7" s="2">
        <f>propocet!$L$11</f>
        <v>16.7</v>
      </c>
      <c r="N7" s="2">
        <f>propocet!$L$12</f>
        <v>25.5625</v>
      </c>
      <c r="O7" s="2">
        <f>propocet!$L$13</f>
        <v>16.225000000000001</v>
      </c>
      <c r="P7" s="61">
        <f t="shared" si="6"/>
        <v>35.297499999999999</v>
      </c>
      <c r="Q7" s="52">
        <v>30</v>
      </c>
      <c r="R7" s="2">
        <f t="shared" si="7"/>
        <v>11.0625</v>
      </c>
      <c r="S7" s="2">
        <f t="shared" si="8"/>
        <v>6.6375000000000028</v>
      </c>
      <c r="T7" s="2">
        <f t="shared" si="9"/>
        <v>7.2124999999999986</v>
      </c>
      <c r="U7" s="2">
        <f t="shared" si="10"/>
        <v>13.3</v>
      </c>
      <c r="V7" s="2">
        <f t="shared" si="11"/>
        <v>4.4375</v>
      </c>
      <c r="W7" s="2">
        <f t="shared" si="12"/>
        <v>13.774999999999999</v>
      </c>
      <c r="X7" s="2">
        <f t="shared" si="13"/>
        <v>-5.2974999999999994</v>
      </c>
      <c r="Y7" s="2">
        <f t="shared" si="1"/>
        <v>-5.2974999999999994</v>
      </c>
      <c r="Z7" s="2">
        <f t="shared" si="1"/>
        <v>-5.2974999999999994</v>
      </c>
      <c r="AA7" s="2">
        <f t="shared" si="14"/>
        <v>56.425000000000004</v>
      </c>
      <c r="AB7" s="61">
        <f t="shared" si="15"/>
        <v>31.784999999999997</v>
      </c>
      <c r="AC7" s="61">
        <f t="shared" si="16"/>
        <v>88.210000000000008</v>
      </c>
      <c r="AD7" s="2">
        <f t="shared" si="17"/>
        <v>5.2974999999999994</v>
      </c>
      <c r="AE7" s="2">
        <f t="shared" si="18"/>
        <v>0</v>
      </c>
      <c r="AF7" s="52">
        <f t="shared" si="19"/>
        <v>88.210000000000008</v>
      </c>
      <c r="AG7" s="2">
        <f t="shared" si="20"/>
        <v>26.487499999999997</v>
      </c>
      <c r="AH7" s="67">
        <f t="shared" si="21"/>
        <v>0.22718580378471309</v>
      </c>
      <c r="AI7" s="67">
        <f t="shared" si="22"/>
        <v>0.77281419621528691</v>
      </c>
      <c r="AJ7" s="2">
        <f t="shared" si="23"/>
        <v>388.27250000000004</v>
      </c>
      <c r="AK7" s="2">
        <f t="shared" si="24"/>
        <v>1941.3625000000002</v>
      </c>
    </row>
    <row r="8" spans="1:37">
      <c r="A8" t="s">
        <v>154</v>
      </c>
      <c r="B8">
        <v>16</v>
      </c>
      <c r="C8" s="2">
        <f>VLOOKUP(A8,LB460_CO!B:L,11,0)</f>
        <v>150.58750000000001</v>
      </c>
      <c r="D8" s="2">
        <f>'c'!$B$7</f>
        <v>47.125</v>
      </c>
      <c r="E8" s="2">
        <f t="shared" si="2"/>
        <v>197.71250000000001</v>
      </c>
      <c r="F8" s="2">
        <f>'c'!$E$8</f>
        <v>123.57500000000002</v>
      </c>
      <c r="G8" s="52">
        <f t="shared" si="3"/>
        <v>321.28750000000002</v>
      </c>
      <c r="H8" s="52">
        <f t="shared" si="4"/>
        <v>5140.6000000000004</v>
      </c>
      <c r="I8" s="2">
        <f t="shared" si="5"/>
        <v>39.542500000000004</v>
      </c>
      <c r="J8" s="2">
        <f>propocet!$L$2</f>
        <v>18.9375</v>
      </c>
      <c r="K8" s="2">
        <f>propocet!$L$5</f>
        <v>23.362499999999997</v>
      </c>
      <c r="L8" s="2">
        <f>propocet!$L$9</f>
        <v>22.787500000000001</v>
      </c>
      <c r="M8" s="2">
        <f>propocet!$L$11</f>
        <v>16.7</v>
      </c>
      <c r="N8" s="2">
        <f>propocet!$L$12</f>
        <v>25.5625</v>
      </c>
      <c r="O8" s="2">
        <f>propocet!$L$13</f>
        <v>16.225000000000001</v>
      </c>
      <c r="P8" s="61">
        <f t="shared" si="6"/>
        <v>39.542500000000004</v>
      </c>
      <c r="Q8" s="52">
        <v>30</v>
      </c>
      <c r="R8" s="2">
        <f t="shared" si="7"/>
        <v>11.0625</v>
      </c>
      <c r="S8" s="2">
        <f t="shared" si="8"/>
        <v>6.6375000000000028</v>
      </c>
      <c r="T8" s="2">
        <f t="shared" si="9"/>
        <v>7.2124999999999986</v>
      </c>
      <c r="U8" s="2">
        <f t="shared" si="10"/>
        <v>13.3</v>
      </c>
      <c r="V8" s="2">
        <f t="shared" si="11"/>
        <v>4.4375</v>
      </c>
      <c r="W8" s="2">
        <f t="shared" si="12"/>
        <v>13.774999999999999</v>
      </c>
      <c r="X8" s="2">
        <f t="shared" si="13"/>
        <v>-9.542500000000004</v>
      </c>
      <c r="Y8" s="2">
        <f t="shared" si="1"/>
        <v>-9.542500000000004</v>
      </c>
      <c r="Z8" s="2">
        <f t="shared" si="1"/>
        <v>-9.542500000000004</v>
      </c>
      <c r="AA8" s="2">
        <f t="shared" si="14"/>
        <v>56.425000000000004</v>
      </c>
      <c r="AB8" s="61">
        <f t="shared" si="15"/>
        <v>57.255000000000024</v>
      </c>
      <c r="AC8" s="61">
        <f t="shared" si="16"/>
        <v>113.68000000000004</v>
      </c>
      <c r="AD8" s="2">
        <f t="shared" si="17"/>
        <v>9.542500000000004</v>
      </c>
      <c r="AE8" s="2">
        <f t="shared" si="18"/>
        <v>0</v>
      </c>
      <c r="AF8" s="52">
        <f t="shared" si="19"/>
        <v>113.68000000000004</v>
      </c>
      <c r="AG8" s="2">
        <f t="shared" si="20"/>
        <v>47.71250000000002</v>
      </c>
      <c r="AH8" s="67">
        <f t="shared" si="21"/>
        <v>0.26135285969641414</v>
      </c>
      <c r="AI8" s="67">
        <f t="shared" si="22"/>
        <v>0.73864714030358591</v>
      </c>
      <c r="AJ8" s="2">
        <f t="shared" si="23"/>
        <v>434.96750000000009</v>
      </c>
      <c r="AK8" s="2">
        <f t="shared" si="24"/>
        <v>6959.4800000000014</v>
      </c>
    </row>
    <row r="9" spans="1:37">
      <c r="A9" t="s">
        <v>410</v>
      </c>
      <c r="B9">
        <v>1</v>
      </c>
      <c r="C9" s="2">
        <f>VLOOKUP(A9,LB460_CO!B:L,11,0)</f>
        <v>234.88333333333335</v>
      </c>
      <c r="D9" s="2">
        <f>'c'!$B$7</f>
        <v>47.125</v>
      </c>
      <c r="E9" s="2">
        <f t="shared" si="2"/>
        <v>282.00833333333333</v>
      </c>
      <c r="F9" s="2">
        <f>'c'!$E$8</f>
        <v>123.57500000000002</v>
      </c>
      <c r="G9" s="52">
        <f t="shared" si="3"/>
        <v>405.58333333333337</v>
      </c>
      <c r="H9" s="52">
        <f t="shared" si="4"/>
        <v>405.58333333333337</v>
      </c>
      <c r="I9" s="2">
        <f t="shared" si="5"/>
        <v>56.401666666666664</v>
      </c>
      <c r="J9" s="2">
        <f>propocet!$L$2</f>
        <v>18.9375</v>
      </c>
      <c r="K9" s="2">
        <f>propocet!$L$5</f>
        <v>23.362499999999997</v>
      </c>
      <c r="L9" s="2">
        <f>propocet!$L$9</f>
        <v>22.787500000000001</v>
      </c>
      <c r="M9" s="2">
        <f>propocet!$L$11</f>
        <v>16.7</v>
      </c>
      <c r="N9" s="2">
        <f>propocet!$L$12</f>
        <v>25.5625</v>
      </c>
      <c r="O9" s="2">
        <f>propocet!$L$13</f>
        <v>16.225000000000001</v>
      </c>
      <c r="P9" s="61">
        <f t="shared" si="6"/>
        <v>56.401666666666664</v>
      </c>
      <c r="Q9" s="52">
        <v>30</v>
      </c>
      <c r="R9" s="2">
        <f t="shared" si="7"/>
        <v>11.0625</v>
      </c>
      <c r="S9" s="2">
        <f t="shared" si="8"/>
        <v>6.6375000000000028</v>
      </c>
      <c r="T9" s="2">
        <f t="shared" si="9"/>
        <v>7.2124999999999986</v>
      </c>
      <c r="U9" s="2">
        <f t="shared" si="10"/>
        <v>13.3</v>
      </c>
      <c r="V9" s="2">
        <f t="shared" si="11"/>
        <v>4.4375</v>
      </c>
      <c r="W9" s="2">
        <f t="shared" si="12"/>
        <v>13.774999999999999</v>
      </c>
      <c r="X9" s="2">
        <f t="shared" si="13"/>
        <v>-26.401666666666664</v>
      </c>
      <c r="Y9" s="2">
        <f t="shared" si="1"/>
        <v>-26.401666666666664</v>
      </c>
      <c r="Z9" s="2">
        <f t="shared" si="1"/>
        <v>-26.401666666666664</v>
      </c>
      <c r="AA9" s="2">
        <f t="shared" si="14"/>
        <v>56.425000000000004</v>
      </c>
      <c r="AB9" s="61">
        <f t="shared" si="15"/>
        <v>158.40999999999997</v>
      </c>
      <c r="AC9" s="61">
        <f t="shared" si="16"/>
        <v>214.83499999999998</v>
      </c>
      <c r="AD9" s="2">
        <f t="shared" si="17"/>
        <v>26.401666666666664</v>
      </c>
      <c r="AE9" s="2">
        <f t="shared" si="18"/>
        <v>0</v>
      </c>
      <c r="AF9" s="52">
        <f t="shared" si="19"/>
        <v>214.83499999999998</v>
      </c>
      <c r="AG9" s="2">
        <f t="shared" si="20"/>
        <v>132.00833333333333</v>
      </c>
      <c r="AH9" s="67">
        <f t="shared" si="21"/>
        <v>0.34627442236555439</v>
      </c>
      <c r="AI9" s="67">
        <f t="shared" si="22"/>
        <v>0.65372557763444561</v>
      </c>
      <c r="AJ9" s="2">
        <f t="shared" si="23"/>
        <v>620.41833333333329</v>
      </c>
      <c r="AK9" s="2">
        <f t="shared" si="24"/>
        <v>620.41833333333329</v>
      </c>
    </row>
    <row r="10" spans="1:37">
      <c r="A10" t="s">
        <v>381</v>
      </c>
      <c r="B10">
        <v>8</v>
      </c>
      <c r="C10" s="2">
        <f>VLOOKUP(A10,LB460_CO!B:L,11,0)</f>
        <v>221.01249999999999</v>
      </c>
      <c r="D10" s="2">
        <f>'c'!$B$7</f>
        <v>47.125</v>
      </c>
      <c r="E10" s="2">
        <f t="shared" si="2"/>
        <v>268.13749999999999</v>
      </c>
      <c r="F10" s="2">
        <f>'c'!$E$8</f>
        <v>123.57500000000002</v>
      </c>
      <c r="G10" s="52">
        <f t="shared" si="3"/>
        <v>391.71249999999998</v>
      </c>
      <c r="H10" s="52">
        <f t="shared" si="4"/>
        <v>3133.7</v>
      </c>
      <c r="I10" s="2">
        <f t="shared" si="5"/>
        <v>53.627499999999998</v>
      </c>
      <c r="J10" s="2">
        <f>propocet!$L$2</f>
        <v>18.9375</v>
      </c>
      <c r="K10" s="2">
        <f>propocet!$L$5</f>
        <v>23.362499999999997</v>
      </c>
      <c r="L10" s="2">
        <f>propocet!$L$9</f>
        <v>22.787500000000001</v>
      </c>
      <c r="M10" s="2">
        <f>propocet!$L$11</f>
        <v>16.7</v>
      </c>
      <c r="N10" s="2">
        <f>propocet!$L$12</f>
        <v>25.5625</v>
      </c>
      <c r="O10" s="2">
        <f>propocet!$L$13</f>
        <v>16.225000000000001</v>
      </c>
      <c r="P10" s="61">
        <f t="shared" si="6"/>
        <v>53.627499999999998</v>
      </c>
      <c r="Q10" s="52">
        <v>30</v>
      </c>
      <c r="R10" s="2">
        <f t="shared" si="7"/>
        <v>11.0625</v>
      </c>
      <c r="S10" s="2">
        <f t="shared" si="8"/>
        <v>6.6375000000000028</v>
      </c>
      <c r="T10" s="2">
        <f t="shared" si="9"/>
        <v>7.2124999999999986</v>
      </c>
      <c r="U10" s="2">
        <f t="shared" si="10"/>
        <v>13.3</v>
      </c>
      <c r="V10" s="2">
        <f t="shared" si="11"/>
        <v>4.4375</v>
      </c>
      <c r="W10" s="2">
        <f t="shared" si="12"/>
        <v>13.774999999999999</v>
      </c>
      <c r="X10" s="2">
        <f t="shared" si="13"/>
        <v>-23.627499999999998</v>
      </c>
      <c r="Y10" s="2">
        <f t="shared" si="1"/>
        <v>-23.627499999999998</v>
      </c>
      <c r="Z10" s="2">
        <f t="shared" si="1"/>
        <v>-23.627499999999998</v>
      </c>
      <c r="AA10" s="2">
        <f t="shared" si="14"/>
        <v>56.425000000000004</v>
      </c>
      <c r="AB10" s="61">
        <f t="shared" si="15"/>
        <v>141.76499999999999</v>
      </c>
      <c r="AC10" s="61">
        <f t="shared" si="16"/>
        <v>198.19</v>
      </c>
      <c r="AD10" s="2">
        <f t="shared" si="17"/>
        <v>23.627499999999998</v>
      </c>
      <c r="AE10" s="2">
        <f t="shared" si="18"/>
        <v>0</v>
      </c>
      <c r="AF10" s="52">
        <f t="shared" si="19"/>
        <v>198.19</v>
      </c>
      <c r="AG10" s="2">
        <f t="shared" si="20"/>
        <v>118.13749999999999</v>
      </c>
      <c r="AH10" s="67">
        <f t="shared" si="21"/>
        <v>0.33597077483143406</v>
      </c>
      <c r="AI10" s="67">
        <f t="shared" si="22"/>
        <v>0.664029225168566</v>
      </c>
      <c r="AJ10" s="2">
        <f t="shared" si="23"/>
        <v>589.90249999999992</v>
      </c>
      <c r="AK10" s="2">
        <f t="shared" si="24"/>
        <v>4719.2199999999993</v>
      </c>
    </row>
    <row r="11" spans="1:37">
      <c r="A11" t="s">
        <v>465</v>
      </c>
      <c r="B11">
        <v>6</v>
      </c>
      <c r="C11" s="2">
        <f>VLOOKUP(A11,LB460_CO!B:L,11,0)</f>
        <v>119.00416666666666</v>
      </c>
      <c r="D11" s="2">
        <f>'c'!$B$7</f>
        <v>47.125</v>
      </c>
      <c r="E11" s="2">
        <f t="shared" si="2"/>
        <v>166.12916666666666</v>
      </c>
      <c r="F11" s="2">
        <f>'c'!$E$8</f>
        <v>123.57500000000002</v>
      </c>
      <c r="G11" s="52">
        <f t="shared" si="3"/>
        <v>289.70416666666665</v>
      </c>
      <c r="H11" s="52">
        <f t="shared" si="4"/>
        <v>1738.2249999999999</v>
      </c>
      <c r="I11" s="2">
        <f t="shared" si="5"/>
        <v>33.225833333333334</v>
      </c>
      <c r="J11" s="2">
        <f>propocet!$L$2</f>
        <v>18.9375</v>
      </c>
      <c r="K11" s="2">
        <f>propocet!$L$5</f>
        <v>23.362499999999997</v>
      </c>
      <c r="L11" s="2">
        <f>propocet!$L$9</f>
        <v>22.787500000000001</v>
      </c>
      <c r="M11" s="2">
        <f>propocet!$L$11</f>
        <v>16.7</v>
      </c>
      <c r="N11" s="2">
        <f>propocet!$L$12</f>
        <v>25.5625</v>
      </c>
      <c r="O11" s="2">
        <f>propocet!$L$13</f>
        <v>16.225000000000001</v>
      </c>
      <c r="P11" s="61">
        <f t="shared" si="6"/>
        <v>33.225833333333334</v>
      </c>
      <c r="Q11" s="52">
        <v>30</v>
      </c>
      <c r="R11" s="2">
        <f t="shared" si="7"/>
        <v>11.0625</v>
      </c>
      <c r="S11" s="2">
        <f t="shared" si="8"/>
        <v>6.6375000000000028</v>
      </c>
      <c r="T11" s="2">
        <f t="shared" si="9"/>
        <v>7.2124999999999986</v>
      </c>
      <c r="U11" s="2">
        <f t="shared" si="10"/>
        <v>13.3</v>
      </c>
      <c r="V11" s="2">
        <f t="shared" si="11"/>
        <v>4.4375</v>
      </c>
      <c r="W11" s="2">
        <f t="shared" si="12"/>
        <v>13.774999999999999</v>
      </c>
      <c r="X11" s="2">
        <f t="shared" si="13"/>
        <v>-3.225833333333334</v>
      </c>
      <c r="Y11" s="2">
        <f t="shared" si="1"/>
        <v>-3.225833333333334</v>
      </c>
      <c r="Z11" s="2">
        <f t="shared" si="1"/>
        <v>-3.225833333333334</v>
      </c>
      <c r="AA11" s="2">
        <f t="shared" si="14"/>
        <v>56.425000000000004</v>
      </c>
      <c r="AB11" s="61">
        <f t="shared" si="15"/>
        <v>19.355000000000004</v>
      </c>
      <c r="AC11" s="61">
        <f t="shared" si="16"/>
        <v>75.78</v>
      </c>
      <c r="AD11" s="2">
        <f t="shared" si="17"/>
        <v>3.225833333333334</v>
      </c>
      <c r="AE11" s="2">
        <f t="shared" si="18"/>
        <v>0</v>
      </c>
      <c r="AF11" s="52">
        <f t="shared" si="19"/>
        <v>75.78</v>
      </c>
      <c r="AG11" s="2">
        <f t="shared" si="20"/>
        <v>16.12916666666667</v>
      </c>
      <c r="AH11" s="67">
        <f t="shared" si="21"/>
        <v>0.20734140329836448</v>
      </c>
      <c r="AI11" s="67">
        <f t="shared" si="22"/>
        <v>0.79265859670163552</v>
      </c>
      <c r="AJ11" s="2">
        <f t="shared" si="23"/>
        <v>365.48416666666662</v>
      </c>
      <c r="AK11" s="2">
        <f t="shared" si="24"/>
        <v>2192.9049999999997</v>
      </c>
    </row>
    <row r="12" spans="1:37">
      <c r="A12" t="s">
        <v>205</v>
      </c>
      <c r="B12">
        <v>4</v>
      </c>
      <c r="C12" s="2">
        <f>VLOOKUP(A12,LB460_CO!B:L,11,0)</f>
        <v>168.65833333333336</v>
      </c>
      <c r="D12" s="2">
        <f>'c'!$B$7</f>
        <v>47.125</v>
      </c>
      <c r="E12" s="2">
        <f t="shared" si="2"/>
        <v>215.78333333333336</v>
      </c>
      <c r="F12" s="2">
        <f>'c'!$E$8</f>
        <v>123.57500000000002</v>
      </c>
      <c r="G12" s="52">
        <f t="shared" si="3"/>
        <v>339.35833333333335</v>
      </c>
      <c r="H12" s="52">
        <f t="shared" si="4"/>
        <v>1357.4333333333334</v>
      </c>
      <c r="I12" s="2">
        <f t="shared" si="5"/>
        <v>43.156666666666673</v>
      </c>
      <c r="J12" s="2">
        <f>propocet!$L$2</f>
        <v>18.9375</v>
      </c>
      <c r="K12" s="2">
        <f>propocet!$L$5</f>
        <v>23.362499999999997</v>
      </c>
      <c r="L12" s="2">
        <f>propocet!$L$9</f>
        <v>22.787500000000001</v>
      </c>
      <c r="M12" s="2">
        <f>propocet!$L$11</f>
        <v>16.7</v>
      </c>
      <c r="N12" s="2">
        <f>propocet!$L$12</f>
        <v>25.5625</v>
      </c>
      <c r="O12" s="2">
        <f>propocet!$L$13</f>
        <v>16.225000000000001</v>
      </c>
      <c r="P12" s="61">
        <f t="shared" si="6"/>
        <v>43.156666666666673</v>
      </c>
      <c r="Q12" s="52">
        <v>30</v>
      </c>
      <c r="R12" s="2">
        <f t="shared" si="7"/>
        <v>11.0625</v>
      </c>
      <c r="S12" s="2">
        <f t="shared" si="8"/>
        <v>6.6375000000000028</v>
      </c>
      <c r="T12" s="2">
        <f t="shared" si="9"/>
        <v>7.2124999999999986</v>
      </c>
      <c r="U12" s="2">
        <f t="shared" si="10"/>
        <v>13.3</v>
      </c>
      <c r="V12" s="2">
        <f t="shared" si="11"/>
        <v>4.4375</v>
      </c>
      <c r="W12" s="2">
        <f t="shared" si="12"/>
        <v>13.774999999999999</v>
      </c>
      <c r="X12" s="2">
        <f t="shared" si="13"/>
        <v>-13.156666666666673</v>
      </c>
      <c r="Y12" s="2">
        <f t="shared" si="1"/>
        <v>-13.156666666666673</v>
      </c>
      <c r="Z12" s="2">
        <f t="shared" si="1"/>
        <v>-13.156666666666673</v>
      </c>
      <c r="AA12" s="2">
        <f t="shared" si="14"/>
        <v>56.425000000000004</v>
      </c>
      <c r="AB12" s="61">
        <f t="shared" si="15"/>
        <v>78.94000000000004</v>
      </c>
      <c r="AC12" s="61">
        <f t="shared" si="16"/>
        <v>135.36500000000004</v>
      </c>
      <c r="AD12" s="2">
        <f t="shared" si="17"/>
        <v>13.156666666666673</v>
      </c>
      <c r="AE12" s="2">
        <f t="shared" si="18"/>
        <v>0</v>
      </c>
      <c r="AF12" s="52">
        <f t="shared" si="19"/>
        <v>135.36500000000004</v>
      </c>
      <c r="AG12" s="2">
        <f t="shared" si="20"/>
        <v>65.78333333333336</v>
      </c>
      <c r="AH12" s="67">
        <f t="shared" si="21"/>
        <v>0.28514503184310863</v>
      </c>
      <c r="AI12" s="67">
        <f t="shared" si="22"/>
        <v>0.71485496815689142</v>
      </c>
      <c r="AJ12" s="2">
        <f t="shared" si="23"/>
        <v>474.72333333333336</v>
      </c>
      <c r="AK12" s="2">
        <f t="shared" si="24"/>
        <v>1898.8933333333334</v>
      </c>
    </row>
    <row r="13" spans="1:37">
      <c r="A13" t="s">
        <v>315</v>
      </c>
      <c r="B13">
        <v>4</v>
      </c>
      <c r="C13" s="2">
        <f>VLOOKUP(A13,LB460_CO!B:L,11,0)</f>
        <v>221.01249999999999</v>
      </c>
      <c r="D13" s="2">
        <f>'c'!$B$7</f>
        <v>47.125</v>
      </c>
      <c r="E13" s="2">
        <f t="shared" si="2"/>
        <v>268.13749999999999</v>
      </c>
      <c r="F13" s="2">
        <f>'c'!$E$8</f>
        <v>123.57500000000002</v>
      </c>
      <c r="G13" s="52">
        <f t="shared" si="3"/>
        <v>391.71249999999998</v>
      </c>
      <c r="H13" s="52">
        <f t="shared" si="4"/>
        <v>1566.85</v>
      </c>
      <c r="I13" s="2">
        <f t="shared" si="5"/>
        <v>53.627499999999998</v>
      </c>
      <c r="J13" s="2">
        <f>propocet!$L$2</f>
        <v>18.9375</v>
      </c>
      <c r="K13" s="2">
        <f>propocet!$L$5</f>
        <v>23.362499999999997</v>
      </c>
      <c r="L13" s="2">
        <f>propocet!$L$9</f>
        <v>22.787500000000001</v>
      </c>
      <c r="M13" s="2">
        <f>propocet!$L$11</f>
        <v>16.7</v>
      </c>
      <c r="N13" s="2">
        <f>propocet!$L$12</f>
        <v>25.5625</v>
      </c>
      <c r="O13" s="2">
        <f>propocet!$L$13</f>
        <v>16.225000000000001</v>
      </c>
      <c r="P13" s="61">
        <f t="shared" si="6"/>
        <v>53.627499999999998</v>
      </c>
      <c r="Q13" s="52">
        <v>30</v>
      </c>
      <c r="R13" s="2">
        <f t="shared" si="7"/>
        <v>11.0625</v>
      </c>
      <c r="S13" s="2">
        <f t="shared" si="8"/>
        <v>6.6375000000000028</v>
      </c>
      <c r="T13" s="2">
        <f t="shared" si="9"/>
        <v>7.2124999999999986</v>
      </c>
      <c r="U13" s="2">
        <f t="shared" si="10"/>
        <v>13.3</v>
      </c>
      <c r="V13" s="2">
        <f t="shared" si="11"/>
        <v>4.4375</v>
      </c>
      <c r="W13" s="2">
        <f t="shared" si="12"/>
        <v>13.774999999999999</v>
      </c>
      <c r="X13" s="2">
        <f t="shared" si="13"/>
        <v>-23.627499999999998</v>
      </c>
      <c r="Y13" s="2">
        <f t="shared" si="1"/>
        <v>-23.627499999999998</v>
      </c>
      <c r="Z13" s="2">
        <f t="shared" si="1"/>
        <v>-23.627499999999998</v>
      </c>
      <c r="AA13" s="2">
        <f t="shared" si="14"/>
        <v>56.425000000000004</v>
      </c>
      <c r="AB13" s="61">
        <f t="shared" si="15"/>
        <v>141.76499999999999</v>
      </c>
      <c r="AC13" s="61">
        <f t="shared" si="16"/>
        <v>198.19</v>
      </c>
      <c r="AD13" s="2">
        <f t="shared" si="17"/>
        <v>23.627499999999998</v>
      </c>
      <c r="AE13" s="2">
        <f t="shared" si="18"/>
        <v>0</v>
      </c>
      <c r="AF13" s="52">
        <f t="shared" si="19"/>
        <v>198.19</v>
      </c>
      <c r="AG13" s="2">
        <f t="shared" si="20"/>
        <v>118.13749999999999</v>
      </c>
      <c r="AH13" s="67">
        <f t="shared" si="21"/>
        <v>0.33597077483143406</v>
      </c>
      <c r="AI13" s="67">
        <f t="shared" si="22"/>
        <v>0.664029225168566</v>
      </c>
      <c r="AJ13" s="2">
        <f t="shared" si="23"/>
        <v>589.90249999999992</v>
      </c>
      <c r="AK13" s="2">
        <f t="shared" si="24"/>
        <v>2359.6099999999997</v>
      </c>
    </row>
    <row r="14" spans="1:37">
      <c r="A14" t="s">
        <v>737</v>
      </c>
      <c r="B14">
        <v>1</v>
      </c>
      <c r="C14" s="2">
        <f>VLOOKUP(A14,LB460_CO!B:L,11,0)</f>
        <v>114.17083333333333</v>
      </c>
      <c r="D14" s="2">
        <f>'c'!$B$7</f>
        <v>47.125</v>
      </c>
      <c r="E14" s="2">
        <f t="shared" si="2"/>
        <v>161.29583333333335</v>
      </c>
      <c r="F14" s="2">
        <f>'c'!$E$8</f>
        <v>123.57500000000002</v>
      </c>
      <c r="G14" s="52">
        <f t="shared" si="3"/>
        <v>284.87083333333339</v>
      </c>
      <c r="H14" s="52">
        <f t="shared" si="4"/>
        <v>284.87083333333339</v>
      </c>
      <c r="I14" s="2">
        <f t="shared" si="5"/>
        <v>32.259166666666673</v>
      </c>
      <c r="J14" s="2">
        <f>propocet!$L$2</f>
        <v>18.9375</v>
      </c>
      <c r="K14" s="2">
        <f>propocet!$L$5</f>
        <v>23.362499999999997</v>
      </c>
      <c r="L14" s="2">
        <f>propocet!$L$9</f>
        <v>22.787500000000001</v>
      </c>
      <c r="M14" s="2">
        <f>propocet!$L$11</f>
        <v>16.7</v>
      </c>
      <c r="N14" s="2">
        <f>propocet!$L$12</f>
        <v>25.5625</v>
      </c>
      <c r="O14" s="2">
        <f>propocet!$L$13</f>
        <v>16.225000000000001</v>
      </c>
      <c r="P14" s="61">
        <f t="shared" si="6"/>
        <v>32.259166666666673</v>
      </c>
      <c r="Q14" s="52">
        <v>30</v>
      </c>
      <c r="R14" s="2">
        <f t="shared" si="7"/>
        <v>11.0625</v>
      </c>
      <c r="S14" s="2">
        <f t="shared" si="8"/>
        <v>6.6375000000000028</v>
      </c>
      <c r="T14" s="2">
        <f t="shared" si="9"/>
        <v>7.2124999999999986</v>
      </c>
      <c r="U14" s="2">
        <f t="shared" si="10"/>
        <v>13.3</v>
      </c>
      <c r="V14" s="2">
        <f t="shared" si="11"/>
        <v>4.4375</v>
      </c>
      <c r="W14" s="2">
        <f t="shared" si="12"/>
        <v>13.774999999999999</v>
      </c>
      <c r="X14" s="2">
        <f t="shared" si="13"/>
        <v>-2.2591666666666725</v>
      </c>
      <c r="Y14" s="2">
        <f t="shared" si="1"/>
        <v>-2.2591666666666725</v>
      </c>
      <c r="Z14" s="2">
        <f t="shared" si="1"/>
        <v>-2.2591666666666725</v>
      </c>
      <c r="AA14" s="2">
        <f t="shared" si="14"/>
        <v>56.425000000000004</v>
      </c>
      <c r="AB14" s="61">
        <f t="shared" si="15"/>
        <v>13.555000000000035</v>
      </c>
      <c r="AC14" s="61">
        <f t="shared" si="16"/>
        <v>69.980000000000047</v>
      </c>
      <c r="AD14" s="2">
        <f t="shared" si="17"/>
        <v>2.2591666666666725</v>
      </c>
      <c r="AE14" s="2">
        <f t="shared" si="18"/>
        <v>0</v>
      </c>
      <c r="AF14" s="52">
        <f t="shared" si="19"/>
        <v>69.980000000000047</v>
      </c>
      <c r="AG14" s="2">
        <f t="shared" si="20"/>
        <v>11.295833333333363</v>
      </c>
      <c r="AH14" s="67">
        <f t="shared" si="21"/>
        <v>0.19720962564082101</v>
      </c>
      <c r="AI14" s="67">
        <f t="shared" si="22"/>
        <v>0.80279037435917899</v>
      </c>
      <c r="AJ14" s="2">
        <f t="shared" si="23"/>
        <v>354.85083333333341</v>
      </c>
      <c r="AK14" s="2">
        <f t="shared" si="24"/>
        <v>354.85083333333341</v>
      </c>
    </row>
    <row r="15" spans="1:37">
      <c r="A15" t="s">
        <v>382</v>
      </c>
      <c r="B15">
        <v>1</v>
      </c>
      <c r="C15" s="2">
        <f>VLOOKUP(A15,LB460_CO!B:L,11,0)</f>
        <v>171.81249999999997</v>
      </c>
      <c r="D15" s="2">
        <f>'c'!$B$7</f>
        <v>47.125</v>
      </c>
      <c r="E15" s="2">
        <f t="shared" si="2"/>
        <v>218.93749999999997</v>
      </c>
      <c r="F15" s="2">
        <f>'c'!$E$8</f>
        <v>123.57500000000002</v>
      </c>
      <c r="G15" s="52">
        <f t="shared" si="3"/>
        <v>342.51249999999999</v>
      </c>
      <c r="H15" s="52">
        <f t="shared" si="4"/>
        <v>342.51249999999999</v>
      </c>
      <c r="I15" s="2">
        <f t="shared" si="5"/>
        <v>43.787499999999994</v>
      </c>
      <c r="J15" s="2">
        <f>propocet!$L$2</f>
        <v>18.9375</v>
      </c>
      <c r="K15" s="2">
        <f>propocet!$L$5</f>
        <v>23.362499999999997</v>
      </c>
      <c r="L15" s="2">
        <f>propocet!$L$9</f>
        <v>22.787500000000001</v>
      </c>
      <c r="M15" s="2">
        <f>propocet!$L$11</f>
        <v>16.7</v>
      </c>
      <c r="N15" s="2">
        <f>propocet!$L$12</f>
        <v>25.5625</v>
      </c>
      <c r="O15" s="2">
        <f>propocet!$L$13</f>
        <v>16.225000000000001</v>
      </c>
      <c r="P15" s="61">
        <f t="shared" si="6"/>
        <v>43.787499999999994</v>
      </c>
      <c r="Q15" s="52">
        <v>30</v>
      </c>
      <c r="R15" s="2">
        <f t="shared" si="7"/>
        <v>11.0625</v>
      </c>
      <c r="S15" s="2">
        <f t="shared" si="8"/>
        <v>6.6375000000000028</v>
      </c>
      <c r="T15" s="2">
        <f t="shared" si="9"/>
        <v>7.2124999999999986</v>
      </c>
      <c r="U15" s="2">
        <f t="shared" si="10"/>
        <v>13.3</v>
      </c>
      <c r="V15" s="2">
        <f t="shared" si="11"/>
        <v>4.4375</v>
      </c>
      <c r="W15" s="2">
        <f t="shared" si="12"/>
        <v>13.774999999999999</v>
      </c>
      <c r="X15" s="2">
        <f t="shared" si="13"/>
        <v>-13.787499999999994</v>
      </c>
      <c r="Y15" s="2">
        <f t="shared" si="1"/>
        <v>-13.787499999999994</v>
      </c>
      <c r="Z15" s="2">
        <f t="shared" si="1"/>
        <v>-13.787499999999994</v>
      </c>
      <c r="AA15" s="2">
        <f t="shared" si="14"/>
        <v>56.425000000000004</v>
      </c>
      <c r="AB15" s="61">
        <f t="shared" si="15"/>
        <v>82.724999999999966</v>
      </c>
      <c r="AC15" s="61">
        <f t="shared" si="16"/>
        <v>139.14999999999998</v>
      </c>
      <c r="AD15" s="2">
        <f t="shared" si="17"/>
        <v>13.787499999999994</v>
      </c>
      <c r="AE15" s="2">
        <f t="shared" si="18"/>
        <v>0</v>
      </c>
      <c r="AF15" s="52">
        <f t="shared" si="19"/>
        <v>139.14999999999998</v>
      </c>
      <c r="AG15" s="2">
        <f t="shared" si="20"/>
        <v>68.937499999999972</v>
      </c>
      <c r="AH15" s="67">
        <f t="shared" si="21"/>
        <v>0.28889523265772193</v>
      </c>
      <c r="AI15" s="67">
        <f t="shared" si="22"/>
        <v>0.71110476734227812</v>
      </c>
      <c r="AJ15" s="2">
        <f t="shared" si="23"/>
        <v>481.66249999999997</v>
      </c>
      <c r="AK15" s="2">
        <f t="shared" si="24"/>
        <v>481.66249999999997</v>
      </c>
    </row>
    <row r="16" spans="1:37">
      <c r="A16" t="s">
        <v>383</v>
      </c>
      <c r="B16">
        <v>1</v>
      </c>
      <c r="C16" s="2">
        <f>VLOOKUP(A16,LB460_CO!B:L,11,0)</f>
        <v>171.81249999999997</v>
      </c>
      <c r="D16" s="2">
        <f>'c'!$B$7</f>
        <v>47.125</v>
      </c>
      <c r="E16" s="2">
        <f t="shared" si="2"/>
        <v>218.93749999999997</v>
      </c>
      <c r="F16" s="2">
        <f>'c'!$E$8</f>
        <v>123.57500000000002</v>
      </c>
      <c r="G16" s="52">
        <f t="shared" si="3"/>
        <v>342.51249999999999</v>
      </c>
      <c r="H16" s="52">
        <f t="shared" si="4"/>
        <v>342.51249999999999</v>
      </c>
      <c r="I16" s="2">
        <f t="shared" si="5"/>
        <v>43.787499999999994</v>
      </c>
      <c r="J16" s="2">
        <f>propocet!$L$2</f>
        <v>18.9375</v>
      </c>
      <c r="K16" s="2">
        <f>propocet!$L$5</f>
        <v>23.362499999999997</v>
      </c>
      <c r="L16" s="2">
        <f>propocet!$L$9</f>
        <v>22.787500000000001</v>
      </c>
      <c r="M16" s="2">
        <f>propocet!$L$11</f>
        <v>16.7</v>
      </c>
      <c r="N16" s="2">
        <f>propocet!$L$12</f>
        <v>25.5625</v>
      </c>
      <c r="O16" s="2">
        <f>propocet!$L$13</f>
        <v>16.225000000000001</v>
      </c>
      <c r="P16" s="61">
        <f t="shared" si="6"/>
        <v>43.787499999999994</v>
      </c>
      <c r="Q16" s="52">
        <v>30</v>
      </c>
      <c r="R16" s="2">
        <f t="shared" si="7"/>
        <v>11.0625</v>
      </c>
      <c r="S16" s="2">
        <f t="shared" si="8"/>
        <v>6.6375000000000028</v>
      </c>
      <c r="T16" s="2">
        <f t="shared" si="9"/>
        <v>7.2124999999999986</v>
      </c>
      <c r="U16" s="2">
        <f t="shared" si="10"/>
        <v>13.3</v>
      </c>
      <c r="V16" s="2">
        <f t="shared" si="11"/>
        <v>4.4375</v>
      </c>
      <c r="W16" s="2">
        <f t="shared" si="12"/>
        <v>13.774999999999999</v>
      </c>
      <c r="X16" s="2">
        <f t="shared" si="13"/>
        <v>-13.787499999999994</v>
      </c>
      <c r="Y16" s="2">
        <f t="shared" si="1"/>
        <v>-13.787499999999994</v>
      </c>
      <c r="Z16" s="2">
        <f t="shared" si="1"/>
        <v>-13.787499999999994</v>
      </c>
      <c r="AA16" s="2">
        <f t="shared" si="14"/>
        <v>56.425000000000004</v>
      </c>
      <c r="AB16" s="61">
        <f t="shared" si="15"/>
        <v>82.724999999999966</v>
      </c>
      <c r="AC16" s="61">
        <f t="shared" si="16"/>
        <v>139.14999999999998</v>
      </c>
      <c r="AD16" s="2">
        <f t="shared" si="17"/>
        <v>13.787499999999994</v>
      </c>
      <c r="AE16" s="2">
        <f t="shared" si="18"/>
        <v>0</v>
      </c>
      <c r="AF16" s="52">
        <f t="shared" si="19"/>
        <v>139.14999999999998</v>
      </c>
      <c r="AG16" s="2">
        <f t="shared" si="20"/>
        <v>68.937499999999972</v>
      </c>
      <c r="AH16" s="67">
        <f t="shared" si="21"/>
        <v>0.28889523265772193</v>
      </c>
      <c r="AI16" s="67">
        <f t="shared" si="22"/>
        <v>0.71110476734227812</v>
      </c>
      <c r="AJ16" s="2">
        <f t="shared" si="23"/>
        <v>481.66249999999997</v>
      </c>
      <c r="AK16" s="2">
        <f t="shared" si="24"/>
        <v>481.66249999999997</v>
      </c>
    </row>
    <row r="17" spans="1:37">
      <c r="A17" t="s">
        <v>384</v>
      </c>
      <c r="B17">
        <v>1</v>
      </c>
      <c r="C17" s="2">
        <f>VLOOKUP(A17,LB460_CO!B:L,11,0)</f>
        <v>171.81249999999997</v>
      </c>
      <c r="D17" s="2">
        <f>'c'!$B$7</f>
        <v>47.125</v>
      </c>
      <c r="E17" s="2">
        <f t="shared" si="2"/>
        <v>218.93749999999997</v>
      </c>
      <c r="F17" s="2">
        <f>'c'!$E$8</f>
        <v>123.57500000000002</v>
      </c>
      <c r="G17" s="52">
        <f t="shared" si="3"/>
        <v>342.51249999999999</v>
      </c>
      <c r="H17" s="52">
        <f t="shared" si="4"/>
        <v>342.51249999999999</v>
      </c>
      <c r="I17" s="2">
        <f t="shared" si="5"/>
        <v>43.787499999999994</v>
      </c>
      <c r="J17" s="2">
        <f>propocet!$L$2</f>
        <v>18.9375</v>
      </c>
      <c r="K17" s="2">
        <f>propocet!$L$5</f>
        <v>23.362499999999997</v>
      </c>
      <c r="L17" s="2">
        <f>propocet!$L$9</f>
        <v>22.787500000000001</v>
      </c>
      <c r="M17" s="2">
        <f>propocet!$L$11</f>
        <v>16.7</v>
      </c>
      <c r="N17" s="2">
        <f>propocet!$L$12</f>
        <v>25.5625</v>
      </c>
      <c r="O17" s="2">
        <f>propocet!$L$13</f>
        <v>16.225000000000001</v>
      </c>
      <c r="P17" s="61">
        <f t="shared" si="6"/>
        <v>43.787499999999994</v>
      </c>
      <c r="Q17" s="52">
        <v>30</v>
      </c>
      <c r="R17" s="2">
        <f t="shared" si="7"/>
        <v>11.0625</v>
      </c>
      <c r="S17" s="2">
        <f t="shared" si="8"/>
        <v>6.6375000000000028</v>
      </c>
      <c r="T17" s="2">
        <f t="shared" si="9"/>
        <v>7.2124999999999986</v>
      </c>
      <c r="U17" s="2">
        <f t="shared" si="10"/>
        <v>13.3</v>
      </c>
      <c r="V17" s="2">
        <f t="shared" si="11"/>
        <v>4.4375</v>
      </c>
      <c r="W17" s="2">
        <f t="shared" si="12"/>
        <v>13.774999999999999</v>
      </c>
      <c r="X17" s="2">
        <f t="shared" si="13"/>
        <v>-13.787499999999994</v>
      </c>
      <c r="Y17" s="2">
        <f t="shared" si="1"/>
        <v>-13.787499999999994</v>
      </c>
      <c r="Z17" s="2">
        <f t="shared" si="1"/>
        <v>-13.787499999999994</v>
      </c>
      <c r="AA17" s="2">
        <f t="shared" si="14"/>
        <v>56.425000000000004</v>
      </c>
      <c r="AB17" s="61">
        <f t="shared" si="15"/>
        <v>82.724999999999966</v>
      </c>
      <c r="AC17" s="61">
        <f t="shared" si="16"/>
        <v>139.14999999999998</v>
      </c>
      <c r="AD17" s="2">
        <f t="shared" si="17"/>
        <v>13.787499999999994</v>
      </c>
      <c r="AE17" s="2">
        <f t="shared" si="18"/>
        <v>0</v>
      </c>
      <c r="AF17" s="52">
        <f t="shared" si="19"/>
        <v>139.14999999999998</v>
      </c>
      <c r="AG17" s="2">
        <f t="shared" si="20"/>
        <v>68.937499999999972</v>
      </c>
      <c r="AH17" s="67">
        <f t="shared" si="21"/>
        <v>0.28889523265772193</v>
      </c>
      <c r="AI17" s="67">
        <f t="shared" si="22"/>
        <v>0.71110476734227812</v>
      </c>
      <c r="AJ17" s="2">
        <f t="shared" si="23"/>
        <v>481.66249999999997</v>
      </c>
      <c r="AK17" s="2">
        <f t="shared" si="24"/>
        <v>481.66249999999997</v>
      </c>
    </row>
    <row r="18" spans="1:37">
      <c r="A18" t="s">
        <v>385</v>
      </c>
      <c r="B18">
        <v>1</v>
      </c>
      <c r="C18" s="2">
        <f>VLOOKUP(A18,LB460_CO!B:L,11,0)</f>
        <v>171.81249999999997</v>
      </c>
      <c r="D18" s="2">
        <f>'c'!$B$7</f>
        <v>47.125</v>
      </c>
      <c r="E18" s="2">
        <f t="shared" si="2"/>
        <v>218.93749999999997</v>
      </c>
      <c r="F18" s="2">
        <f>'c'!$E$8</f>
        <v>123.57500000000002</v>
      </c>
      <c r="G18" s="52">
        <f t="shared" si="3"/>
        <v>342.51249999999999</v>
      </c>
      <c r="H18" s="52">
        <f t="shared" si="4"/>
        <v>342.51249999999999</v>
      </c>
      <c r="I18" s="2">
        <f t="shared" si="5"/>
        <v>43.787499999999994</v>
      </c>
      <c r="J18" s="2">
        <f>propocet!$L$2</f>
        <v>18.9375</v>
      </c>
      <c r="K18" s="2">
        <f>propocet!$L$5</f>
        <v>23.362499999999997</v>
      </c>
      <c r="L18" s="2">
        <f>propocet!$L$9</f>
        <v>22.787500000000001</v>
      </c>
      <c r="M18" s="2">
        <f>propocet!$L$11</f>
        <v>16.7</v>
      </c>
      <c r="N18" s="2">
        <f>propocet!$L$12</f>
        <v>25.5625</v>
      </c>
      <c r="O18" s="2">
        <f>propocet!$L$13</f>
        <v>16.225000000000001</v>
      </c>
      <c r="P18" s="61">
        <f t="shared" si="6"/>
        <v>43.787499999999994</v>
      </c>
      <c r="Q18" s="52">
        <v>30</v>
      </c>
      <c r="R18" s="2">
        <f t="shared" si="7"/>
        <v>11.0625</v>
      </c>
      <c r="S18" s="2">
        <f t="shared" si="8"/>
        <v>6.6375000000000028</v>
      </c>
      <c r="T18" s="2">
        <f t="shared" si="9"/>
        <v>7.2124999999999986</v>
      </c>
      <c r="U18" s="2">
        <f t="shared" si="10"/>
        <v>13.3</v>
      </c>
      <c r="V18" s="2">
        <f t="shared" si="11"/>
        <v>4.4375</v>
      </c>
      <c r="W18" s="2">
        <f t="shared" si="12"/>
        <v>13.774999999999999</v>
      </c>
      <c r="X18" s="2">
        <f t="shared" si="13"/>
        <v>-13.787499999999994</v>
      </c>
      <c r="Y18" s="2">
        <f t="shared" si="13"/>
        <v>-13.787499999999994</v>
      </c>
      <c r="Z18" s="2">
        <f t="shared" si="13"/>
        <v>-13.787499999999994</v>
      </c>
      <c r="AA18" s="2">
        <f t="shared" si="14"/>
        <v>56.425000000000004</v>
      </c>
      <c r="AB18" s="61">
        <f t="shared" si="15"/>
        <v>82.724999999999966</v>
      </c>
      <c r="AC18" s="61">
        <f t="shared" si="16"/>
        <v>139.14999999999998</v>
      </c>
      <c r="AD18" s="2">
        <f t="shared" si="17"/>
        <v>13.787499999999994</v>
      </c>
      <c r="AE18" s="2">
        <f t="shared" si="18"/>
        <v>0</v>
      </c>
      <c r="AF18" s="52">
        <f t="shared" si="19"/>
        <v>139.14999999999998</v>
      </c>
      <c r="AG18" s="2">
        <f t="shared" si="20"/>
        <v>68.937499999999972</v>
      </c>
      <c r="AH18" s="67">
        <f t="shared" si="21"/>
        <v>0.28889523265772193</v>
      </c>
      <c r="AI18" s="67">
        <f t="shared" si="22"/>
        <v>0.71110476734227812</v>
      </c>
      <c r="AJ18" s="2">
        <f t="shared" si="23"/>
        <v>481.66249999999997</v>
      </c>
      <c r="AK18" s="2">
        <f t="shared" si="24"/>
        <v>481.66249999999997</v>
      </c>
    </row>
    <row r="19" spans="1:37" hidden="1">
      <c r="A19" t="s">
        <v>634</v>
      </c>
      <c r="B19">
        <v>11</v>
      </c>
      <c r="C19" s="2">
        <f>VLOOKUP(A19,LB460_CO!B:L,11,0)</f>
        <v>93.237499999999983</v>
      </c>
      <c r="D19" s="2">
        <f>'c'!$B$7</f>
        <v>47.125</v>
      </c>
      <c r="E19" s="2">
        <f t="shared" si="2"/>
        <v>140.36249999999998</v>
      </c>
      <c r="F19" s="2">
        <f>'c'!$E$8</f>
        <v>123.57500000000002</v>
      </c>
      <c r="G19" s="52">
        <f t="shared" si="3"/>
        <v>263.9375</v>
      </c>
      <c r="H19" s="52">
        <f t="shared" si="4"/>
        <v>2903.3125</v>
      </c>
      <c r="I19" s="2">
        <f t="shared" si="5"/>
        <v>28.072499999999998</v>
      </c>
      <c r="J19" s="2">
        <f>propocet!$L$2</f>
        <v>18.9375</v>
      </c>
      <c r="K19" s="2">
        <f>propocet!$L$5</f>
        <v>23.362499999999997</v>
      </c>
      <c r="L19" s="2">
        <f>propocet!$L$9</f>
        <v>22.787500000000001</v>
      </c>
      <c r="M19" s="2">
        <f>propocet!$L$11</f>
        <v>16.7</v>
      </c>
      <c r="N19" s="2">
        <f>propocet!$L$12</f>
        <v>25.5625</v>
      </c>
      <c r="O19" s="2">
        <f>propocet!$L$13</f>
        <v>16.225000000000001</v>
      </c>
      <c r="P19" s="61">
        <f t="shared" si="6"/>
        <v>28.072499999999998</v>
      </c>
      <c r="Q19" s="52">
        <v>30</v>
      </c>
      <c r="R19" s="2">
        <f t="shared" si="7"/>
        <v>11.0625</v>
      </c>
      <c r="S19" s="2">
        <f t="shared" si="8"/>
        <v>6.6375000000000028</v>
      </c>
      <c r="T19" s="2">
        <f t="shared" si="9"/>
        <v>7.2124999999999986</v>
      </c>
      <c r="U19" s="2">
        <f t="shared" si="10"/>
        <v>13.3</v>
      </c>
      <c r="V19" s="2">
        <f t="shared" si="11"/>
        <v>4.4375</v>
      </c>
      <c r="W19" s="2">
        <f t="shared" si="12"/>
        <v>13.774999999999999</v>
      </c>
      <c r="X19" s="2">
        <f t="shared" si="13"/>
        <v>1.927500000000002</v>
      </c>
      <c r="Y19" s="2">
        <f t="shared" si="13"/>
        <v>1.927500000000002</v>
      </c>
      <c r="Z19" s="2">
        <f t="shared" si="13"/>
        <v>1.927500000000002</v>
      </c>
      <c r="AA19" s="2">
        <f t="shared" si="14"/>
        <v>56.425000000000004</v>
      </c>
      <c r="AB19" s="61">
        <f t="shared" si="15"/>
        <v>0</v>
      </c>
      <c r="AC19" s="61">
        <f t="shared" si="16"/>
        <v>56.425000000000004</v>
      </c>
      <c r="AD19" s="2">
        <f t="shared" si="17"/>
        <v>-1.927500000000002</v>
      </c>
      <c r="AE19" s="2">
        <f t="shared" si="18"/>
        <v>9.6375000000000099</v>
      </c>
      <c r="AF19" s="52">
        <f t="shared" si="19"/>
        <v>66.062500000000014</v>
      </c>
      <c r="AG19" s="2">
        <f t="shared" si="20"/>
        <v>0</v>
      </c>
      <c r="AH19" s="67">
        <f t="shared" si="21"/>
        <v>0.20018939393939397</v>
      </c>
      <c r="AI19" s="67">
        <f t="shared" si="22"/>
        <v>0.79981060606060606</v>
      </c>
      <c r="AJ19" s="2">
        <f t="shared" si="23"/>
        <v>330</v>
      </c>
      <c r="AK19" s="2">
        <f t="shared" si="24"/>
        <v>3630</v>
      </c>
    </row>
    <row r="20" spans="1:37">
      <c r="A20" t="s">
        <v>297</v>
      </c>
      <c r="B20">
        <v>1</v>
      </c>
      <c r="C20" s="2">
        <f>VLOOKUP(A20,LB460_CO!B:L,11,0)</f>
        <v>154.40208333333334</v>
      </c>
      <c r="D20" s="2">
        <f>'c'!$B$7</f>
        <v>47.125</v>
      </c>
      <c r="E20" s="2">
        <f t="shared" si="2"/>
        <v>201.52708333333334</v>
      </c>
      <c r="F20" s="2">
        <f>'c'!$E$8</f>
        <v>123.57500000000002</v>
      </c>
      <c r="G20" s="52">
        <f t="shared" si="3"/>
        <v>325.10208333333333</v>
      </c>
      <c r="H20" s="52">
        <f t="shared" si="4"/>
        <v>325.10208333333333</v>
      </c>
      <c r="I20" s="2">
        <f t="shared" si="5"/>
        <v>40.305416666666666</v>
      </c>
      <c r="J20" s="2">
        <f>propocet!$L$2</f>
        <v>18.9375</v>
      </c>
      <c r="K20" s="2">
        <f>propocet!$L$5</f>
        <v>23.362499999999997</v>
      </c>
      <c r="L20" s="2">
        <f>propocet!$L$9</f>
        <v>22.787500000000001</v>
      </c>
      <c r="M20" s="2">
        <f>propocet!$L$11</f>
        <v>16.7</v>
      </c>
      <c r="N20" s="2">
        <f>propocet!$L$12</f>
        <v>25.5625</v>
      </c>
      <c r="O20" s="2">
        <f>propocet!$L$13</f>
        <v>16.225000000000001</v>
      </c>
      <c r="P20" s="61">
        <f t="shared" si="6"/>
        <v>40.305416666666666</v>
      </c>
      <c r="Q20" s="52">
        <v>30</v>
      </c>
      <c r="R20" s="2">
        <f t="shared" si="7"/>
        <v>11.0625</v>
      </c>
      <c r="S20" s="2">
        <f t="shared" si="8"/>
        <v>6.6375000000000028</v>
      </c>
      <c r="T20" s="2">
        <f t="shared" si="9"/>
        <v>7.2124999999999986</v>
      </c>
      <c r="U20" s="2">
        <f t="shared" si="10"/>
        <v>13.3</v>
      </c>
      <c r="V20" s="2">
        <f t="shared" si="11"/>
        <v>4.4375</v>
      </c>
      <c r="W20" s="2">
        <f t="shared" si="12"/>
        <v>13.774999999999999</v>
      </c>
      <c r="X20" s="2">
        <f t="shared" si="13"/>
        <v>-10.305416666666666</v>
      </c>
      <c r="Y20" s="2">
        <f t="shared" si="13"/>
        <v>-10.305416666666666</v>
      </c>
      <c r="Z20" s="2">
        <f t="shared" si="13"/>
        <v>-10.305416666666666</v>
      </c>
      <c r="AA20" s="2">
        <f t="shared" si="14"/>
        <v>56.425000000000004</v>
      </c>
      <c r="AB20" s="61">
        <f t="shared" si="15"/>
        <v>61.832499999999996</v>
      </c>
      <c r="AC20" s="61">
        <f t="shared" si="16"/>
        <v>118.25749999999999</v>
      </c>
      <c r="AD20" s="2">
        <f t="shared" si="17"/>
        <v>10.305416666666666</v>
      </c>
      <c r="AE20" s="2">
        <f t="shared" si="18"/>
        <v>0</v>
      </c>
      <c r="AF20" s="52">
        <f t="shared" si="19"/>
        <v>118.25749999999999</v>
      </c>
      <c r="AG20" s="2">
        <f t="shared" si="20"/>
        <v>51.52708333333333</v>
      </c>
      <c r="AH20" s="67">
        <f t="shared" si="21"/>
        <v>0.26673044735133161</v>
      </c>
      <c r="AI20" s="67">
        <f t="shared" si="22"/>
        <v>0.73326955264866833</v>
      </c>
      <c r="AJ20" s="2">
        <f t="shared" si="23"/>
        <v>443.35958333333332</v>
      </c>
      <c r="AK20" s="2">
        <f t="shared" si="24"/>
        <v>443.35958333333332</v>
      </c>
    </row>
    <row r="21" spans="1:37">
      <c r="A21" t="s">
        <v>298</v>
      </c>
      <c r="B21">
        <v>1</v>
      </c>
      <c r="C21" s="2">
        <f>VLOOKUP(A21,LB460_CO!B:L,11,0)</f>
        <v>213.65833333333333</v>
      </c>
      <c r="D21" s="2">
        <f>'c'!$B$7</f>
        <v>47.125</v>
      </c>
      <c r="E21" s="2">
        <f t="shared" si="2"/>
        <v>260.7833333333333</v>
      </c>
      <c r="F21" s="2">
        <f>'c'!$E$8</f>
        <v>123.57500000000002</v>
      </c>
      <c r="G21" s="52">
        <f t="shared" si="3"/>
        <v>384.35833333333335</v>
      </c>
      <c r="H21" s="52">
        <f t="shared" si="4"/>
        <v>384.35833333333335</v>
      </c>
      <c r="I21" s="2">
        <f t="shared" si="5"/>
        <v>52.156666666666659</v>
      </c>
      <c r="J21" s="2">
        <f>propocet!$L$2</f>
        <v>18.9375</v>
      </c>
      <c r="K21" s="2">
        <f>propocet!$L$5</f>
        <v>23.362499999999997</v>
      </c>
      <c r="L21" s="2">
        <f>propocet!$L$9</f>
        <v>22.787500000000001</v>
      </c>
      <c r="M21" s="2">
        <f>propocet!$L$11</f>
        <v>16.7</v>
      </c>
      <c r="N21" s="2">
        <f>propocet!$L$12</f>
        <v>25.5625</v>
      </c>
      <c r="O21" s="2">
        <f>propocet!$L$13</f>
        <v>16.225000000000001</v>
      </c>
      <c r="P21" s="61">
        <f t="shared" si="6"/>
        <v>52.156666666666659</v>
      </c>
      <c r="Q21" s="52">
        <v>30</v>
      </c>
      <c r="R21" s="2">
        <f t="shared" si="7"/>
        <v>11.0625</v>
      </c>
      <c r="S21" s="2">
        <f t="shared" si="8"/>
        <v>6.6375000000000028</v>
      </c>
      <c r="T21" s="2">
        <f t="shared" si="9"/>
        <v>7.2124999999999986</v>
      </c>
      <c r="U21" s="2">
        <f t="shared" si="10"/>
        <v>13.3</v>
      </c>
      <c r="V21" s="2">
        <f t="shared" si="11"/>
        <v>4.4375</v>
      </c>
      <c r="W21" s="2">
        <f t="shared" si="12"/>
        <v>13.774999999999999</v>
      </c>
      <c r="X21" s="2">
        <f t="shared" si="13"/>
        <v>-22.156666666666659</v>
      </c>
      <c r="Y21" s="2">
        <f t="shared" si="13"/>
        <v>-22.156666666666659</v>
      </c>
      <c r="Z21" s="2">
        <f t="shared" si="13"/>
        <v>-22.156666666666659</v>
      </c>
      <c r="AA21" s="2">
        <f t="shared" si="14"/>
        <v>56.425000000000004</v>
      </c>
      <c r="AB21" s="61">
        <f t="shared" si="15"/>
        <v>132.93999999999994</v>
      </c>
      <c r="AC21" s="61">
        <f t="shared" si="16"/>
        <v>189.36499999999995</v>
      </c>
      <c r="AD21" s="2">
        <f t="shared" si="17"/>
        <v>22.156666666666659</v>
      </c>
      <c r="AE21" s="2">
        <f t="shared" si="18"/>
        <v>0</v>
      </c>
      <c r="AF21" s="52">
        <f t="shared" si="19"/>
        <v>189.36499999999995</v>
      </c>
      <c r="AG21" s="2">
        <f t="shared" si="20"/>
        <v>110.7833333333333</v>
      </c>
      <c r="AH21" s="67">
        <f t="shared" si="21"/>
        <v>0.33006327091455229</v>
      </c>
      <c r="AI21" s="67">
        <f t="shared" si="22"/>
        <v>0.66993672908544766</v>
      </c>
      <c r="AJ21" s="2">
        <f t="shared" si="23"/>
        <v>573.72333333333336</v>
      </c>
      <c r="AK21" s="2">
        <f t="shared" si="24"/>
        <v>573.72333333333336</v>
      </c>
    </row>
    <row r="22" spans="1:37">
      <c r="A22" t="s">
        <v>316</v>
      </c>
      <c r="B22">
        <v>2</v>
      </c>
      <c r="C22" s="2">
        <f>VLOOKUP(A22,LB460_CO!B:L,11,0)</f>
        <v>221.01249999999999</v>
      </c>
      <c r="D22" s="2">
        <f>'c'!$B$7</f>
        <v>47.125</v>
      </c>
      <c r="E22" s="2">
        <f t="shared" si="2"/>
        <v>268.13749999999999</v>
      </c>
      <c r="F22" s="2">
        <f>'c'!$E$8</f>
        <v>123.57500000000002</v>
      </c>
      <c r="G22" s="52">
        <f t="shared" si="3"/>
        <v>391.71249999999998</v>
      </c>
      <c r="H22" s="52">
        <f t="shared" si="4"/>
        <v>783.42499999999995</v>
      </c>
      <c r="I22" s="2">
        <f t="shared" si="5"/>
        <v>53.627499999999998</v>
      </c>
      <c r="J22" s="2">
        <f>propocet!$L$2</f>
        <v>18.9375</v>
      </c>
      <c r="K22" s="2">
        <f>propocet!$L$5</f>
        <v>23.362499999999997</v>
      </c>
      <c r="L22" s="2">
        <f>propocet!$L$9</f>
        <v>22.787500000000001</v>
      </c>
      <c r="M22" s="2">
        <f>propocet!$L$11</f>
        <v>16.7</v>
      </c>
      <c r="N22" s="2">
        <f>propocet!$L$12</f>
        <v>25.5625</v>
      </c>
      <c r="O22" s="2">
        <f>propocet!$L$13</f>
        <v>16.225000000000001</v>
      </c>
      <c r="P22" s="61">
        <f t="shared" si="6"/>
        <v>53.627499999999998</v>
      </c>
      <c r="Q22" s="52">
        <v>30</v>
      </c>
      <c r="R22" s="2">
        <f t="shared" si="7"/>
        <v>11.0625</v>
      </c>
      <c r="S22" s="2">
        <f t="shared" si="8"/>
        <v>6.6375000000000028</v>
      </c>
      <c r="T22" s="2">
        <f t="shared" si="9"/>
        <v>7.2124999999999986</v>
      </c>
      <c r="U22" s="2">
        <f t="shared" si="10"/>
        <v>13.3</v>
      </c>
      <c r="V22" s="2">
        <f t="shared" si="11"/>
        <v>4.4375</v>
      </c>
      <c r="W22" s="2">
        <f t="shared" si="12"/>
        <v>13.774999999999999</v>
      </c>
      <c r="X22" s="2">
        <f t="shared" si="13"/>
        <v>-23.627499999999998</v>
      </c>
      <c r="Y22" s="2">
        <f t="shared" si="13"/>
        <v>-23.627499999999998</v>
      </c>
      <c r="Z22" s="2">
        <f t="shared" si="13"/>
        <v>-23.627499999999998</v>
      </c>
      <c r="AA22" s="2">
        <f t="shared" si="14"/>
        <v>56.425000000000004</v>
      </c>
      <c r="AB22" s="61">
        <f t="shared" si="15"/>
        <v>141.76499999999999</v>
      </c>
      <c r="AC22" s="61">
        <f t="shared" si="16"/>
        <v>198.19</v>
      </c>
      <c r="AD22" s="2">
        <f t="shared" si="17"/>
        <v>23.627499999999998</v>
      </c>
      <c r="AE22" s="2">
        <f t="shared" si="18"/>
        <v>0</v>
      </c>
      <c r="AF22" s="52">
        <f t="shared" si="19"/>
        <v>198.19</v>
      </c>
      <c r="AG22" s="2">
        <f t="shared" si="20"/>
        <v>118.13749999999999</v>
      </c>
      <c r="AH22" s="67">
        <f t="shared" si="21"/>
        <v>0.33597077483143406</v>
      </c>
      <c r="AI22" s="67">
        <f t="shared" si="22"/>
        <v>0.664029225168566</v>
      </c>
      <c r="AJ22" s="2">
        <f t="shared" si="23"/>
        <v>589.90249999999992</v>
      </c>
      <c r="AK22" s="2">
        <f t="shared" si="24"/>
        <v>1179.8049999999998</v>
      </c>
    </row>
    <row r="23" spans="1:37">
      <c r="A23" t="s">
        <v>299</v>
      </c>
      <c r="B23">
        <v>3</v>
      </c>
      <c r="C23" s="2">
        <f>VLOOKUP(A23,LB460_CO!B:L,11,0)</f>
        <v>168.61666666666667</v>
      </c>
      <c r="D23" s="2">
        <f>'c'!$B$7</f>
        <v>47.125</v>
      </c>
      <c r="E23" s="2">
        <f t="shared" si="2"/>
        <v>215.74166666666667</v>
      </c>
      <c r="F23" s="2">
        <f>'c'!$E$8</f>
        <v>123.57500000000002</v>
      </c>
      <c r="G23" s="52">
        <f t="shared" si="3"/>
        <v>339.31666666666672</v>
      </c>
      <c r="H23" s="52">
        <f t="shared" si="4"/>
        <v>1017.9500000000002</v>
      </c>
      <c r="I23" s="2">
        <f t="shared" si="5"/>
        <v>43.148333333333333</v>
      </c>
      <c r="J23" s="2">
        <f>propocet!$L$2</f>
        <v>18.9375</v>
      </c>
      <c r="K23" s="2">
        <f>propocet!$L$5</f>
        <v>23.362499999999997</v>
      </c>
      <c r="L23" s="2">
        <f>propocet!$L$9</f>
        <v>22.787500000000001</v>
      </c>
      <c r="M23" s="2">
        <f>propocet!$L$11</f>
        <v>16.7</v>
      </c>
      <c r="N23" s="2">
        <f>propocet!$L$12</f>
        <v>25.5625</v>
      </c>
      <c r="O23" s="2">
        <f>propocet!$L$13</f>
        <v>16.225000000000001</v>
      </c>
      <c r="P23" s="61">
        <f t="shared" si="6"/>
        <v>43.148333333333333</v>
      </c>
      <c r="Q23" s="52">
        <v>30</v>
      </c>
      <c r="R23" s="2">
        <f t="shared" si="7"/>
        <v>11.0625</v>
      </c>
      <c r="S23" s="2">
        <f t="shared" si="8"/>
        <v>6.6375000000000028</v>
      </c>
      <c r="T23" s="2">
        <f t="shared" si="9"/>
        <v>7.2124999999999986</v>
      </c>
      <c r="U23" s="2">
        <f t="shared" si="10"/>
        <v>13.3</v>
      </c>
      <c r="V23" s="2">
        <f t="shared" si="11"/>
        <v>4.4375</v>
      </c>
      <c r="W23" s="2">
        <f t="shared" si="12"/>
        <v>13.774999999999999</v>
      </c>
      <c r="X23" s="2">
        <f t="shared" si="13"/>
        <v>-13.148333333333333</v>
      </c>
      <c r="Y23" s="2">
        <f t="shared" si="13"/>
        <v>-13.148333333333333</v>
      </c>
      <c r="Z23" s="2">
        <f t="shared" si="13"/>
        <v>-13.148333333333333</v>
      </c>
      <c r="AA23" s="2">
        <f t="shared" si="14"/>
        <v>56.425000000000004</v>
      </c>
      <c r="AB23" s="61">
        <f t="shared" si="15"/>
        <v>78.89</v>
      </c>
      <c r="AC23" s="61">
        <f t="shared" si="16"/>
        <v>135.315</v>
      </c>
      <c r="AD23" s="2">
        <f t="shared" si="17"/>
        <v>13.148333333333333</v>
      </c>
      <c r="AE23" s="2">
        <f t="shared" si="18"/>
        <v>0</v>
      </c>
      <c r="AF23" s="52">
        <f t="shared" si="19"/>
        <v>135.315</v>
      </c>
      <c r="AG23" s="2">
        <f t="shared" si="20"/>
        <v>65.741666666666674</v>
      </c>
      <c r="AH23" s="67">
        <f t="shared" si="21"/>
        <v>0.28509475768929593</v>
      </c>
      <c r="AI23" s="67">
        <f t="shared" si="22"/>
        <v>0.71490524231070407</v>
      </c>
      <c r="AJ23" s="2">
        <f t="shared" si="23"/>
        <v>474.63166666666672</v>
      </c>
      <c r="AK23" s="2">
        <f t="shared" si="24"/>
        <v>1423.8950000000002</v>
      </c>
    </row>
    <row r="24" spans="1:37">
      <c r="A24" t="s">
        <v>466</v>
      </c>
      <c r="B24">
        <v>1</v>
      </c>
      <c r="C24" s="2">
        <f>VLOOKUP(A24,LB460_CO!B:L,11,0)</f>
        <v>129.36249999999998</v>
      </c>
      <c r="D24" s="2">
        <f>'c'!$B$7</f>
        <v>47.125</v>
      </c>
      <c r="E24" s="2">
        <f t="shared" si="2"/>
        <v>176.48749999999998</v>
      </c>
      <c r="F24" s="2">
        <f>'c'!$E$8</f>
        <v>123.57500000000002</v>
      </c>
      <c r="G24" s="52">
        <f t="shared" si="3"/>
        <v>300.0625</v>
      </c>
      <c r="H24" s="52">
        <f t="shared" si="4"/>
        <v>300.0625</v>
      </c>
      <c r="I24" s="2">
        <f t="shared" si="5"/>
        <v>35.297499999999999</v>
      </c>
      <c r="J24" s="2">
        <f>propocet!$L$2</f>
        <v>18.9375</v>
      </c>
      <c r="K24" s="2">
        <f>propocet!$L$5</f>
        <v>23.362499999999997</v>
      </c>
      <c r="L24" s="2">
        <f>propocet!$L$9</f>
        <v>22.787500000000001</v>
      </c>
      <c r="M24" s="2">
        <f>propocet!$L$11</f>
        <v>16.7</v>
      </c>
      <c r="N24" s="2">
        <f>propocet!$L$12</f>
        <v>25.5625</v>
      </c>
      <c r="O24" s="2">
        <f>propocet!$L$13</f>
        <v>16.225000000000001</v>
      </c>
      <c r="P24" s="61">
        <f t="shared" si="6"/>
        <v>35.297499999999999</v>
      </c>
      <c r="Q24" s="52">
        <v>30</v>
      </c>
      <c r="R24" s="2">
        <f t="shared" si="7"/>
        <v>11.0625</v>
      </c>
      <c r="S24" s="2">
        <f t="shared" si="8"/>
        <v>6.6375000000000028</v>
      </c>
      <c r="T24" s="2">
        <f t="shared" si="9"/>
        <v>7.2124999999999986</v>
      </c>
      <c r="U24" s="2">
        <f t="shared" si="10"/>
        <v>13.3</v>
      </c>
      <c r="V24" s="2">
        <f t="shared" si="11"/>
        <v>4.4375</v>
      </c>
      <c r="W24" s="2">
        <f t="shared" si="12"/>
        <v>13.774999999999999</v>
      </c>
      <c r="X24" s="2">
        <f t="shared" si="13"/>
        <v>-5.2974999999999994</v>
      </c>
      <c r="Y24" s="2">
        <f t="shared" si="13"/>
        <v>-5.2974999999999994</v>
      </c>
      <c r="Z24" s="2">
        <f t="shared" si="13"/>
        <v>-5.2974999999999994</v>
      </c>
      <c r="AA24" s="2">
        <f t="shared" si="14"/>
        <v>56.425000000000004</v>
      </c>
      <c r="AB24" s="61">
        <f t="shared" si="15"/>
        <v>31.784999999999997</v>
      </c>
      <c r="AC24" s="61">
        <f t="shared" si="16"/>
        <v>88.210000000000008</v>
      </c>
      <c r="AD24" s="2">
        <f t="shared" si="17"/>
        <v>5.2974999999999994</v>
      </c>
      <c r="AE24" s="2">
        <f t="shared" si="18"/>
        <v>0</v>
      </c>
      <c r="AF24" s="52">
        <f t="shared" si="19"/>
        <v>88.210000000000008</v>
      </c>
      <c r="AG24" s="2">
        <f t="shared" si="20"/>
        <v>26.487499999999997</v>
      </c>
      <c r="AH24" s="67">
        <f t="shared" si="21"/>
        <v>0.22718580378471309</v>
      </c>
      <c r="AI24" s="67">
        <f t="shared" si="22"/>
        <v>0.77281419621528691</v>
      </c>
      <c r="AJ24" s="2">
        <f t="shared" si="23"/>
        <v>388.27250000000004</v>
      </c>
      <c r="AK24" s="2">
        <f t="shared" si="24"/>
        <v>388.27250000000004</v>
      </c>
    </row>
    <row r="25" spans="1:37">
      <c r="A25" t="s">
        <v>577</v>
      </c>
      <c r="B25">
        <v>1</v>
      </c>
      <c r="C25" s="2">
        <f>VLOOKUP(A25,LB460_CO!B:L,11,0)</f>
        <v>117.32499999999999</v>
      </c>
      <c r="D25" s="2">
        <f>'c'!$B$7</f>
        <v>47.125</v>
      </c>
      <c r="E25" s="2">
        <f t="shared" si="2"/>
        <v>164.45</v>
      </c>
      <c r="F25" s="2">
        <f>'c'!$E$8</f>
        <v>123.57500000000002</v>
      </c>
      <c r="G25" s="52">
        <f t="shared" si="3"/>
        <v>288.02499999999998</v>
      </c>
      <c r="H25" s="52">
        <f t="shared" si="4"/>
        <v>288.02499999999998</v>
      </c>
      <c r="I25" s="2">
        <f t="shared" si="5"/>
        <v>32.89</v>
      </c>
      <c r="J25" s="2">
        <f>propocet!$L$2</f>
        <v>18.9375</v>
      </c>
      <c r="K25" s="2">
        <f>propocet!$L$5</f>
        <v>23.362499999999997</v>
      </c>
      <c r="L25" s="2">
        <f>propocet!$L$9</f>
        <v>22.787500000000001</v>
      </c>
      <c r="M25" s="2">
        <f>propocet!$L$11</f>
        <v>16.7</v>
      </c>
      <c r="N25" s="2">
        <f>propocet!$L$12</f>
        <v>25.5625</v>
      </c>
      <c r="O25" s="2">
        <f>propocet!$L$13</f>
        <v>16.225000000000001</v>
      </c>
      <c r="P25" s="61">
        <f t="shared" si="6"/>
        <v>32.89</v>
      </c>
      <c r="Q25" s="52">
        <v>30</v>
      </c>
      <c r="R25" s="2">
        <f t="shared" si="7"/>
        <v>11.0625</v>
      </c>
      <c r="S25" s="2">
        <f t="shared" si="8"/>
        <v>6.6375000000000028</v>
      </c>
      <c r="T25" s="2">
        <f t="shared" si="9"/>
        <v>7.2124999999999986</v>
      </c>
      <c r="U25" s="2">
        <f t="shared" si="10"/>
        <v>13.3</v>
      </c>
      <c r="V25" s="2">
        <f t="shared" si="11"/>
        <v>4.4375</v>
      </c>
      <c r="W25" s="2">
        <f t="shared" si="12"/>
        <v>13.774999999999999</v>
      </c>
      <c r="X25" s="2">
        <f t="shared" si="13"/>
        <v>-2.8900000000000006</v>
      </c>
      <c r="Y25" s="2">
        <f t="shared" si="13"/>
        <v>-2.8900000000000006</v>
      </c>
      <c r="Z25" s="2">
        <f t="shared" si="13"/>
        <v>-2.8900000000000006</v>
      </c>
      <c r="AA25" s="2">
        <f t="shared" si="14"/>
        <v>56.425000000000004</v>
      </c>
      <c r="AB25" s="61">
        <f t="shared" si="15"/>
        <v>17.340000000000003</v>
      </c>
      <c r="AC25" s="61">
        <f t="shared" si="16"/>
        <v>73.765000000000015</v>
      </c>
      <c r="AD25" s="2">
        <f t="shared" si="17"/>
        <v>2.8900000000000006</v>
      </c>
      <c r="AE25" s="2">
        <f t="shared" si="18"/>
        <v>0</v>
      </c>
      <c r="AF25" s="52">
        <f t="shared" si="19"/>
        <v>73.765000000000015</v>
      </c>
      <c r="AG25" s="2">
        <f t="shared" si="20"/>
        <v>14.450000000000003</v>
      </c>
      <c r="AH25" s="67">
        <f t="shared" si="21"/>
        <v>0.20388899637911498</v>
      </c>
      <c r="AI25" s="67">
        <f t="shared" si="22"/>
        <v>0.79611100362088505</v>
      </c>
      <c r="AJ25" s="2">
        <f t="shared" si="23"/>
        <v>361.78999999999996</v>
      </c>
      <c r="AK25" s="2">
        <f t="shared" si="24"/>
        <v>361.78999999999996</v>
      </c>
    </row>
    <row r="26" spans="1:37">
      <c r="A26" t="s">
        <v>317</v>
      </c>
      <c r="B26">
        <v>2</v>
      </c>
      <c r="C26" s="2">
        <f>VLOOKUP(A26,LB460_CO!B:L,11,0)</f>
        <v>221.01249999999999</v>
      </c>
      <c r="D26" s="2">
        <f>'c'!$B$7</f>
        <v>47.125</v>
      </c>
      <c r="E26" s="2">
        <f t="shared" si="2"/>
        <v>268.13749999999999</v>
      </c>
      <c r="F26" s="2">
        <f>'c'!$E$8</f>
        <v>123.57500000000002</v>
      </c>
      <c r="G26" s="52">
        <f t="shared" si="3"/>
        <v>391.71249999999998</v>
      </c>
      <c r="H26" s="52">
        <f t="shared" si="4"/>
        <v>783.42499999999995</v>
      </c>
      <c r="I26" s="2">
        <f t="shared" si="5"/>
        <v>53.627499999999998</v>
      </c>
      <c r="J26" s="2">
        <f>propocet!$L$2</f>
        <v>18.9375</v>
      </c>
      <c r="K26" s="2">
        <f>propocet!$L$5</f>
        <v>23.362499999999997</v>
      </c>
      <c r="L26" s="2">
        <f>propocet!$L$9</f>
        <v>22.787500000000001</v>
      </c>
      <c r="M26" s="2">
        <f>propocet!$L$11</f>
        <v>16.7</v>
      </c>
      <c r="N26" s="2">
        <f>propocet!$L$12</f>
        <v>25.5625</v>
      </c>
      <c r="O26" s="2">
        <f>propocet!$L$13</f>
        <v>16.225000000000001</v>
      </c>
      <c r="P26" s="61">
        <f t="shared" si="6"/>
        <v>53.627499999999998</v>
      </c>
      <c r="Q26" s="52">
        <v>30</v>
      </c>
      <c r="R26" s="2">
        <f t="shared" si="7"/>
        <v>11.0625</v>
      </c>
      <c r="S26" s="2">
        <f t="shared" si="8"/>
        <v>6.6375000000000028</v>
      </c>
      <c r="T26" s="2">
        <f t="shared" si="9"/>
        <v>7.2124999999999986</v>
      </c>
      <c r="U26" s="2">
        <f t="shared" si="10"/>
        <v>13.3</v>
      </c>
      <c r="V26" s="2">
        <f t="shared" si="11"/>
        <v>4.4375</v>
      </c>
      <c r="W26" s="2">
        <f t="shared" si="12"/>
        <v>13.774999999999999</v>
      </c>
      <c r="X26" s="2">
        <f t="shared" si="13"/>
        <v>-23.627499999999998</v>
      </c>
      <c r="Y26" s="2">
        <f t="shared" si="13"/>
        <v>-23.627499999999998</v>
      </c>
      <c r="Z26" s="2">
        <f t="shared" si="13"/>
        <v>-23.627499999999998</v>
      </c>
      <c r="AA26" s="2">
        <f t="shared" si="14"/>
        <v>56.425000000000004</v>
      </c>
      <c r="AB26" s="61">
        <f t="shared" si="15"/>
        <v>141.76499999999999</v>
      </c>
      <c r="AC26" s="61">
        <f t="shared" si="16"/>
        <v>198.19</v>
      </c>
      <c r="AD26" s="2">
        <f t="shared" si="17"/>
        <v>23.627499999999998</v>
      </c>
      <c r="AE26" s="2">
        <f t="shared" si="18"/>
        <v>0</v>
      </c>
      <c r="AF26" s="52">
        <f t="shared" si="19"/>
        <v>198.19</v>
      </c>
      <c r="AG26" s="2">
        <f t="shared" si="20"/>
        <v>118.13749999999999</v>
      </c>
      <c r="AH26" s="67">
        <f t="shared" si="21"/>
        <v>0.33597077483143406</v>
      </c>
      <c r="AI26" s="67">
        <f t="shared" si="22"/>
        <v>0.664029225168566</v>
      </c>
      <c r="AJ26" s="2">
        <f t="shared" si="23"/>
        <v>589.90249999999992</v>
      </c>
      <c r="AK26" s="2">
        <f t="shared" si="24"/>
        <v>1179.8049999999998</v>
      </c>
    </row>
    <row r="27" spans="1:37">
      <c r="A27" t="s">
        <v>206</v>
      </c>
      <c r="B27">
        <v>5</v>
      </c>
      <c r="C27" s="2">
        <f>VLOOKUP(A27,LB460_CO!B:L,11,0)</f>
        <v>123.61666666666667</v>
      </c>
      <c r="D27" s="2">
        <f>'c'!$B$7</f>
        <v>47.125</v>
      </c>
      <c r="E27" s="2">
        <f t="shared" si="2"/>
        <v>170.74166666666667</v>
      </c>
      <c r="F27" s="2">
        <f>'c'!$E$8</f>
        <v>123.57500000000002</v>
      </c>
      <c r="G27" s="52">
        <f t="shared" si="3"/>
        <v>294.31666666666672</v>
      </c>
      <c r="H27" s="52">
        <f t="shared" si="4"/>
        <v>1471.5833333333335</v>
      </c>
      <c r="I27" s="2">
        <f t="shared" si="5"/>
        <v>34.148333333333333</v>
      </c>
      <c r="J27" s="2">
        <f>propocet!$L$2</f>
        <v>18.9375</v>
      </c>
      <c r="K27" s="2">
        <f>propocet!$L$5</f>
        <v>23.362499999999997</v>
      </c>
      <c r="L27" s="2">
        <f>propocet!$L$9</f>
        <v>22.787500000000001</v>
      </c>
      <c r="M27" s="2">
        <f>propocet!$L$11</f>
        <v>16.7</v>
      </c>
      <c r="N27" s="2">
        <f>propocet!$L$12</f>
        <v>25.5625</v>
      </c>
      <c r="O27" s="2">
        <f>propocet!$L$13</f>
        <v>16.225000000000001</v>
      </c>
      <c r="P27" s="61">
        <f t="shared" si="6"/>
        <v>34.148333333333333</v>
      </c>
      <c r="Q27" s="52">
        <v>30</v>
      </c>
      <c r="R27" s="2">
        <f t="shared" si="7"/>
        <v>11.0625</v>
      </c>
      <c r="S27" s="2">
        <f t="shared" si="8"/>
        <v>6.6375000000000028</v>
      </c>
      <c r="T27" s="2">
        <f t="shared" si="9"/>
        <v>7.2124999999999986</v>
      </c>
      <c r="U27" s="2">
        <f t="shared" si="10"/>
        <v>13.3</v>
      </c>
      <c r="V27" s="2">
        <f t="shared" si="11"/>
        <v>4.4375</v>
      </c>
      <c r="W27" s="2">
        <f t="shared" si="12"/>
        <v>13.774999999999999</v>
      </c>
      <c r="X27" s="2">
        <f t="shared" si="13"/>
        <v>-4.1483333333333334</v>
      </c>
      <c r="Y27" s="2">
        <f t="shared" si="13"/>
        <v>-4.1483333333333334</v>
      </c>
      <c r="Z27" s="2">
        <f t="shared" si="13"/>
        <v>-4.1483333333333334</v>
      </c>
      <c r="AA27" s="2">
        <f t="shared" si="14"/>
        <v>56.425000000000004</v>
      </c>
      <c r="AB27" s="61">
        <f t="shared" si="15"/>
        <v>24.89</v>
      </c>
      <c r="AC27" s="61">
        <f t="shared" si="16"/>
        <v>81.314999999999998</v>
      </c>
      <c r="AD27" s="2">
        <f t="shared" si="17"/>
        <v>4.1483333333333334</v>
      </c>
      <c r="AE27" s="2">
        <f t="shared" si="18"/>
        <v>0</v>
      </c>
      <c r="AF27" s="52">
        <f t="shared" si="19"/>
        <v>81.314999999999998</v>
      </c>
      <c r="AG27" s="2">
        <f t="shared" si="20"/>
        <v>20.741666666666667</v>
      </c>
      <c r="AH27" s="67">
        <f t="shared" si="21"/>
        <v>0.21647535928369546</v>
      </c>
      <c r="AI27" s="67">
        <f t="shared" si="22"/>
        <v>0.78352464071630457</v>
      </c>
      <c r="AJ27" s="2">
        <f t="shared" si="23"/>
        <v>375.63166666666672</v>
      </c>
      <c r="AK27" s="2">
        <f t="shared" si="24"/>
        <v>1878.1583333333335</v>
      </c>
    </row>
    <row r="28" spans="1:37">
      <c r="A28" t="s">
        <v>318</v>
      </c>
      <c r="B28">
        <v>5</v>
      </c>
      <c r="C28" s="2">
        <f>VLOOKUP(A28,LB460_CO!B:L,11,0)</f>
        <v>171.81249999999997</v>
      </c>
      <c r="D28" s="2">
        <f>'c'!$B$7</f>
        <v>47.125</v>
      </c>
      <c r="E28" s="2">
        <f t="shared" si="2"/>
        <v>218.93749999999997</v>
      </c>
      <c r="F28" s="2">
        <f>'c'!$E$8</f>
        <v>123.57500000000002</v>
      </c>
      <c r="G28" s="52">
        <f t="shared" si="3"/>
        <v>342.51249999999999</v>
      </c>
      <c r="H28" s="52">
        <f t="shared" si="4"/>
        <v>1712.5625</v>
      </c>
      <c r="I28" s="2">
        <f t="shared" si="5"/>
        <v>43.787499999999994</v>
      </c>
      <c r="J28" s="2">
        <f>propocet!$L$2</f>
        <v>18.9375</v>
      </c>
      <c r="K28" s="2">
        <f>propocet!$L$5</f>
        <v>23.362499999999997</v>
      </c>
      <c r="L28" s="2">
        <f>propocet!$L$9</f>
        <v>22.787500000000001</v>
      </c>
      <c r="M28" s="2">
        <f>propocet!$L$11</f>
        <v>16.7</v>
      </c>
      <c r="N28" s="2">
        <f>propocet!$L$12</f>
        <v>25.5625</v>
      </c>
      <c r="O28" s="2">
        <f>propocet!$L$13</f>
        <v>16.225000000000001</v>
      </c>
      <c r="P28" s="61">
        <f t="shared" si="6"/>
        <v>43.787499999999994</v>
      </c>
      <c r="Q28" s="52">
        <v>30</v>
      </c>
      <c r="R28" s="2">
        <f t="shared" si="7"/>
        <v>11.0625</v>
      </c>
      <c r="S28" s="2">
        <f t="shared" si="8"/>
        <v>6.6375000000000028</v>
      </c>
      <c r="T28" s="2">
        <f t="shared" si="9"/>
        <v>7.2124999999999986</v>
      </c>
      <c r="U28" s="2">
        <f t="shared" si="10"/>
        <v>13.3</v>
      </c>
      <c r="V28" s="2">
        <f t="shared" si="11"/>
        <v>4.4375</v>
      </c>
      <c r="W28" s="2">
        <f t="shared" si="12"/>
        <v>13.774999999999999</v>
      </c>
      <c r="X28" s="2">
        <f t="shared" si="13"/>
        <v>-13.787499999999994</v>
      </c>
      <c r="Y28" s="2">
        <f t="shared" si="13"/>
        <v>-13.787499999999994</v>
      </c>
      <c r="Z28" s="2">
        <f t="shared" si="13"/>
        <v>-13.787499999999994</v>
      </c>
      <c r="AA28" s="2">
        <f t="shared" si="14"/>
        <v>56.425000000000004</v>
      </c>
      <c r="AB28" s="61">
        <f t="shared" si="15"/>
        <v>82.724999999999966</v>
      </c>
      <c r="AC28" s="61">
        <f t="shared" si="16"/>
        <v>139.14999999999998</v>
      </c>
      <c r="AD28" s="2">
        <f t="shared" si="17"/>
        <v>13.787499999999994</v>
      </c>
      <c r="AE28" s="2">
        <f t="shared" si="18"/>
        <v>0</v>
      </c>
      <c r="AF28" s="52">
        <f t="shared" si="19"/>
        <v>139.14999999999998</v>
      </c>
      <c r="AG28" s="2">
        <f t="shared" si="20"/>
        <v>68.937499999999972</v>
      </c>
      <c r="AH28" s="67">
        <f t="shared" si="21"/>
        <v>0.28889523265772193</v>
      </c>
      <c r="AI28" s="67">
        <f t="shared" si="22"/>
        <v>0.71110476734227812</v>
      </c>
      <c r="AJ28" s="2">
        <f t="shared" si="23"/>
        <v>481.66249999999997</v>
      </c>
      <c r="AK28" s="2">
        <f t="shared" si="24"/>
        <v>2408.3125</v>
      </c>
    </row>
    <row r="29" spans="1:37">
      <c r="A29" t="s">
        <v>314</v>
      </c>
      <c r="B29">
        <v>3</v>
      </c>
      <c r="C29" s="2">
        <f>VLOOKUP(A29,LB460_CO!B:L,11,0)</f>
        <v>123.15208333333334</v>
      </c>
      <c r="D29" s="2">
        <f>'c'!$B$7</f>
        <v>47.125</v>
      </c>
      <c r="E29" s="2">
        <f t="shared" si="2"/>
        <v>170.27708333333334</v>
      </c>
      <c r="F29" s="2">
        <f>'c'!$E$8</f>
        <v>123.57500000000002</v>
      </c>
      <c r="G29" s="52">
        <f t="shared" si="3"/>
        <v>293.85208333333333</v>
      </c>
      <c r="H29" s="52">
        <f t="shared" si="4"/>
        <v>881.55624999999998</v>
      </c>
      <c r="I29" s="2">
        <f t="shared" si="5"/>
        <v>34.055416666666666</v>
      </c>
      <c r="J29" s="2">
        <f>propocet!$L$2</f>
        <v>18.9375</v>
      </c>
      <c r="K29" s="2">
        <f>propocet!$L$5</f>
        <v>23.362499999999997</v>
      </c>
      <c r="L29" s="2">
        <f>propocet!$L$9</f>
        <v>22.787500000000001</v>
      </c>
      <c r="M29" s="2">
        <f>propocet!$L$11</f>
        <v>16.7</v>
      </c>
      <c r="N29" s="2">
        <f>propocet!$L$12</f>
        <v>25.5625</v>
      </c>
      <c r="O29" s="2">
        <f>propocet!$L$13</f>
        <v>16.225000000000001</v>
      </c>
      <c r="P29" s="61">
        <f t="shared" si="6"/>
        <v>34.055416666666666</v>
      </c>
      <c r="Q29" s="52">
        <v>30</v>
      </c>
      <c r="R29" s="2">
        <f t="shared" si="7"/>
        <v>11.0625</v>
      </c>
      <c r="S29" s="2">
        <f t="shared" si="8"/>
        <v>6.6375000000000028</v>
      </c>
      <c r="T29" s="2">
        <f t="shared" si="9"/>
        <v>7.2124999999999986</v>
      </c>
      <c r="U29" s="2">
        <f t="shared" si="10"/>
        <v>13.3</v>
      </c>
      <c r="V29" s="2">
        <f t="shared" si="11"/>
        <v>4.4375</v>
      </c>
      <c r="W29" s="2">
        <f t="shared" si="12"/>
        <v>13.774999999999999</v>
      </c>
      <c r="X29" s="2">
        <f t="shared" si="13"/>
        <v>-4.055416666666666</v>
      </c>
      <c r="Y29" s="2">
        <f t="shared" si="13"/>
        <v>-4.055416666666666</v>
      </c>
      <c r="Z29" s="2">
        <f t="shared" si="13"/>
        <v>-4.055416666666666</v>
      </c>
      <c r="AA29" s="2">
        <f t="shared" si="14"/>
        <v>56.425000000000004</v>
      </c>
      <c r="AB29" s="61">
        <f t="shared" si="15"/>
        <v>24.332499999999996</v>
      </c>
      <c r="AC29" s="61">
        <f t="shared" si="16"/>
        <v>80.757499999999993</v>
      </c>
      <c r="AD29" s="2">
        <f t="shared" si="17"/>
        <v>4.055416666666666</v>
      </c>
      <c r="AE29" s="2">
        <f t="shared" si="18"/>
        <v>0</v>
      </c>
      <c r="AF29" s="52">
        <f t="shared" si="19"/>
        <v>80.757499999999993</v>
      </c>
      <c r="AG29" s="2">
        <f t="shared" si="20"/>
        <v>20.27708333333333</v>
      </c>
      <c r="AH29" s="67">
        <f t="shared" si="21"/>
        <v>0.21557777374889189</v>
      </c>
      <c r="AI29" s="67">
        <f t="shared" si="22"/>
        <v>0.78442222625110813</v>
      </c>
      <c r="AJ29" s="2">
        <f t="shared" si="23"/>
        <v>374.60958333333332</v>
      </c>
      <c r="AK29" s="2">
        <f t="shared" si="24"/>
        <v>1123.8287499999999</v>
      </c>
    </row>
    <row r="30" spans="1:37">
      <c r="A30" t="s">
        <v>467</v>
      </c>
      <c r="B30">
        <v>1</v>
      </c>
      <c r="C30" s="2">
        <f>VLOOKUP(A30,LB460_CO!B:L,11,0)</f>
        <v>119.00416666666666</v>
      </c>
      <c r="D30" s="2">
        <f>'c'!$B$7</f>
        <v>47.125</v>
      </c>
      <c r="E30" s="2">
        <f t="shared" si="2"/>
        <v>166.12916666666666</v>
      </c>
      <c r="F30" s="2">
        <f>'c'!$E$8</f>
        <v>123.57500000000002</v>
      </c>
      <c r="G30" s="52">
        <f t="shared" si="3"/>
        <v>289.70416666666665</v>
      </c>
      <c r="H30" s="52">
        <f t="shared" si="4"/>
        <v>289.70416666666665</v>
      </c>
      <c r="I30" s="2">
        <f t="shared" si="5"/>
        <v>33.225833333333334</v>
      </c>
      <c r="J30" s="2">
        <f>propocet!$L$2</f>
        <v>18.9375</v>
      </c>
      <c r="K30" s="2">
        <f>propocet!$L$5</f>
        <v>23.362499999999997</v>
      </c>
      <c r="L30" s="2">
        <f>propocet!$L$9</f>
        <v>22.787500000000001</v>
      </c>
      <c r="M30" s="2">
        <f>propocet!$L$11</f>
        <v>16.7</v>
      </c>
      <c r="N30" s="2">
        <f>propocet!$L$12</f>
        <v>25.5625</v>
      </c>
      <c r="O30" s="2">
        <f>propocet!$L$13</f>
        <v>16.225000000000001</v>
      </c>
      <c r="P30" s="61">
        <f t="shared" si="6"/>
        <v>33.225833333333334</v>
      </c>
      <c r="Q30" s="52">
        <v>30</v>
      </c>
      <c r="R30" s="2">
        <f t="shared" si="7"/>
        <v>11.0625</v>
      </c>
      <c r="S30" s="2">
        <f t="shared" si="8"/>
        <v>6.6375000000000028</v>
      </c>
      <c r="T30" s="2">
        <f t="shared" si="9"/>
        <v>7.2124999999999986</v>
      </c>
      <c r="U30" s="2">
        <f t="shared" si="10"/>
        <v>13.3</v>
      </c>
      <c r="V30" s="2">
        <f t="shared" si="11"/>
        <v>4.4375</v>
      </c>
      <c r="W30" s="2">
        <f t="shared" si="12"/>
        <v>13.774999999999999</v>
      </c>
      <c r="X30" s="2">
        <f t="shared" si="13"/>
        <v>-3.225833333333334</v>
      </c>
      <c r="Y30" s="2">
        <f t="shared" si="13"/>
        <v>-3.225833333333334</v>
      </c>
      <c r="Z30" s="2">
        <f t="shared" si="13"/>
        <v>-3.225833333333334</v>
      </c>
      <c r="AA30" s="2">
        <f t="shared" si="14"/>
        <v>56.425000000000004</v>
      </c>
      <c r="AB30" s="61">
        <f t="shared" si="15"/>
        <v>19.355000000000004</v>
      </c>
      <c r="AC30" s="61">
        <f t="shared" si="16"/>
        <v>75.78</v>
      </c>
      <c r="AD30" s="2">
        <f t="shared" si="17"/>
        <v>3.225833333333334</v>
      </c>
      <c r="AE30" s="2">
        <f t="shared" si="18"/>
        <v>0</v>
      </c>
      <c r="AF30" s="52">
        <f t="shared" si="19"/>
        <v>75.78</v>
      </c>
      <c r="AG30" s="2">
        <f t="shared" si="20"/>
        <v>16.12916666666667</v>
      </c>
      <c r="AH30" s="67">
        <f t="shared" si="21"/>
        <v>0.20734140329836448</v>
      </c>
      <c r="AI30" s="67">
        <f t="shared" si="22"/>
        <v>0.79265859670163552</v>
      </c>
      <c r="AJ30" s="2">
        <f t="shared" si="23"/>
        <v>365.48416666666662</v>
      </c>
      <c r="AK30" s="2">
        <f t="shared" si="24"/>
        <v>365.48416666666662</v>
      </c>
    </row>
    <row r="31" spans="1:37">
      <c r="A31" t="s">
        <v>319</v>
      </c>
      <c r="B31">
        <v>2</v>
      </c>
      <c r="C31" s="2">
        <f>VLOOKUP(A31,LB460_CO!B:L,11,0)</f>
        <v>189.88333333333333</v>
      </c>
      <c r="D31" s="2">
        <f>'c'!$B$7</f>
        <v>47.125</v>
      </c>
      <c r="E31" s="2">
        <f t="shared" si="2"/>
        <v>237.00833333333333</v>
      </c>
      <c r="F31" s="2">
        <f>'c'!$E$8</f>
        <v>123.57500000000002</v>
      </c>
      <c r="G31" s="52">
        <f t="shared" si="3"/>
        <v>360.58333333333337</v>
      </c>
      <c r="H31" s="52">
        <f t="shared" si="4"/>
        <v>721.16666666666674</v>
      </c>
      <c r="I31" s="2">
        <f t="shared" si="5"/>
        <v>47.401666666666664</v>
      </c>
      <c r="J31" s="2">
        <f>propocet!$L$2</f>
        <v>18.9375</v>
      </c>
      <c r="K31" s="2">
        <f>propocet!$L$5</f>
        <v>23.362499999999997</v>
      </c>
      <c r="L31" s="2">
        <f>propocet!$L$9</f>
        <v>22.787500000000001</v>
      </c>
      <c r="M31" s="2">
        <f>propocet!$L$11</f>
        <v>16.7</v>
      </c>
      <c r="N31" s="2">
        <f>propocet!$L$12</f>
        <v>25.5625</v>
      </c>
      <c r="O31" s="2">
        <f>propocet!$L$13</f>
        <v>16.225000000000001</v>
      </c>
      <c r="P31" s="61">
        <f t="shared" si="6"/>
        <v>47.401666666666664</v>
      </c>
      <c r="Q31" s="52">
        <v>30</v>
      </c>
      <c r="R31" s="2">
        <f t="shared" si="7"/>
        <v>11.0625</v>
      </c>
      <c r="S31" s="2">
        <f t="shared" si="8"/>
        <v>6.6375000000000028</v>
      </c>
      <c r="T31" s="2">
        <f t="shared" si="9"/>
        <v>7.2124999999999986</v>
      </c>
      <c r="U31" s="2">
        <f t="shared" si="10"/>
        <v>13.3</v>
      </c>
      <c r="V31" s="2">
        <f t="shared" si="11"/>
        <v>4.4375</v>
      </c>
      <c r="W31" s="2">
        <f t="shared" si="12"/>
        <v>13.774999999999999</v>
      </c>
      <c r="X31" s="2">
        <f t="shared" si="13"/>
        <v>-17.401666666666664</v>
      </c>
      <c r="Y31" s="2">
        <f t="shared" si="13"/>
        <v>-17.401666666666664</v>
      </c>
      <c r="Z31" s="2">
        <f t="shared" si="13"/>
        <v>-17.401666666666664</v>
      </c>
      <c r="AA31" s="2">
        <f t="shared" si="14"/>
        <v>56.425000000000004</v>
      </c>
      <c r="AB31" s="61">
        <f t="shared" si="15"/>
        <v>104.40999999999998</v>
      </c>
      <c r="AC31" s="61">
        <f t="shared" si="16"/>
        <v>160.83499999999998</v>
      </c>
      <c r="AD31" s="2">
        <f t="shared" si="17"/>
        <v>17.401666666666664</v>
      </c>
      <c r="AE31" s="2">
        <f t="shared" si="18"/>
        <v>0</v>
      </c>
      <c r="AF31" s="52">
        <f t="shared" si="19"/>
        <v>160.83499999999998</v>
      </c>
      <c r="AG31" s="2">
        <f t="shared" si="20"/>
        <v>87.008333333333326</v>
      </c>
      <c r="AH31" s="67">
        <f t="shared" si="21"/>
        <v>0.30845674138807289</v>
      </c>
      <c r="AI31" s="67">
        <f t="shared" si="22"/>
        <v>0.69154325861192711</v>
      </c>
      <c r="AJ31" s="2">
        <f t="shared" si="23"/>
        <v>521.41833333333329</v>
      </c>
      <c r="AK31" s="2">
        <f t="shared" si="24"/>
        <v>1042.8366666666666</v>
      </c>
    </row>
    <row r="32" spans="1:37">
      <c r="A32" t="s">
        <v>468</v>
      </c>
      <c r="B32">
        <v>1</v>
      </c>
      <c r="C32" s="2">
        <f>VLOOKUP(A32,LB460_CO!B:L,11,0)</f>
        <v>178.5625</v>
      </c>
      <c r="D32" s="2">
        <f>'c'!$B$7</f>
        <v>47.125</v>
      </c>
      <c r="E32" s="2">
        <f t="shared" si="2"/>
        <v>225.6875</v>
      </c>
      <c r="F32" s="2">
        <f>'c'!$E$8</f>
        <v>123.57500000000002</v>
      </c>
      <c r="G32" s="52">
        <f t="shared" si="3"/>
        <v>349.26250000000005</v>
      </c>
      <c r="H32" s="52">
        <f t="shared" si="4"/>
        <v>349.26250000000005</v>
      </c>
      <c r="I32" s="2">
        <f t="shared" si="5"/>
        <v>45.137500000000003</v>
      </c>
      <c r="J32" s="2">
        <f>propocet!$L$2</f>
        <v>18.9375</v>
      </c>
      <c r="K32" s="2">
        <f>propocet!$L$5</f>
        <v>23.362499999999997</v>
      </c>
      <c r="L32" s="2">
        <f>propocet!$L$9</f>
        <v>22.787500000000001</v>
      </c>
      <c r="M32" s="2">
        <f>propocet!$L$11</f>
        <v>16.7</v>
      </c>
      <c r="N32" s="2">
        <f>propocet!$L$12</f>
        <v>25.5625</v>
      </c>
      <c r="O32" s="2">
        <f>propocet!$L$13</f>
        <v>16.225000000000001</v>
      </c>
      <c r="P32" s="61">
        <f t="shared" si="6"/>
        <v>45.137500000000003</v>
      </c>
      <c r="Q32" s="52">
        <v>30</v>
      </c>
      <c r="R32" s="2">
        <f t="shared" si="7"/>
        <v>11.0625</v>
      </c>
      <c r="S32" s="2">
        <f t="shared" si="8"/>
        <v>6.6375000000000028</v>
      </c>
      <c r="T32" s="2">
        <f t="shared" si="9"/>
        <v>7.2124999999999986</v>
      </c>
      <c r="U32" s="2">
        <f t="shared" si="10"/>
        <v>13.3</v>
      </c>
      <c r="V32" s="2">
        <f t="shared" si="11"/>
        <v>4.4375</v>
      </c>
      <c r="W32" s="2">
        <f t="shared" si="12"/>
        <v>13.774999999999999</v>
      </c>
      <c r="X32" s="2">
        <f t="shared" si="13"/>
        <v>-15.137500000000003</v>
      </c>
      <c r="Y32" s="2">
        <f t="shared" si="13"/>
        <v>-15.137500000000003</v>
      </c>
      <c r="Z32" s="2">
        <f t="shared" si="13"/>
        <v>-15.137500000000003</v>
      </c>
      <c r="AA32" s="2">
        <f t="shared" si="14"/>
        <v>56.425000000000004</v>
      </c>
      <c r="AB32" s="61">
        <f t="shared" si="15"/>
        <v>90.825000000000017</v>
      </c>
      <c r="AC32" s="61">
        <f t="shared" si="16"/>
        <v>147.25000000000003</v>
      </c>
      <c r="AD32" s="2">
        <f t="shared" si="17"/>
        <v>15.137500000000003</v>
      </c>
      <c r="AE32" s="2">
        <f t="shared" si="18"/>
        <v>0</v>
      </c>
      <c r="AF32" s="52">
        <f t="shared" si="19"/>
        <v>147.25000000000003</v>
      </c>
      <c r="AG32" s="2">
        <f t="shared" si="20"/>
        <v>75.687500000000014</v>
      </c>
      <c r="AH32" s="67">
        <f t="shared" si="21"/>
        <v>0.29656856574607893</v>
      </c>
      <c r="AI32" s="67">
        <f t="shared" si="22"/>
        <v>0.70343143425392107</v>
      </c>
      <c r="AJ32" s="2">
        <f t="shared" si="23"/>
        <v>496.51250000000005</v>
      </c>
      <c r="AK32" s="2">
        <f t="shared" si="24"/>
        <v>496.51250000000005</v>
      </c>
    </row>
    <row r="33" spans="1:37">
      <c r="A33" t="s">
        <v>650</v>
      </c>
      <c r="B33">
        <v>2</v>
      </c>
      <c r="C33" s="2">
        <f>VLOOKUP(A33,LB460_CO!B:L,11,0)</f>
        <v>128.19166666666666</v>
      </c>
      <c r="D33" s="2">
        <f>'c'!$B$7</f>
        <v>47.125</v>
      </c>
      <c r="E33" s="2">
        <f t="shared" si="2"/>
        <v>175.31666666666666</v>
      </c>
      <c r="F33" s="2">
        <f>'c'!$E$8</f>
        <v>123.57500000000002</v>
      </c>
      <c r="G33" s="52">
        <f t="shared" si="3"/>
        <v>298.89166666666665</v>
      </c>
      <c r="H33" s="52">
        <f t="shared" si="4"/>
        <v>597.7833333333333</v>
      </c>
      <c r="I33" s="2">
        <f t="shared" si="5"/>
        <v>35.063333333333333</v>
      </c>
      <c r="J33" s="2">
        <f>propocet!$L$2</f>
        <v>18.9375</v>
      </c>
      <c r="K33" s="2">
        <f>propocet!$L$5</f>
        <v>23.362499999999997</v>
      </c>
      <c r="L33" s="2">
        <f>propocet!$L$9</f>
        <v>22.787500000000001</v>
      </c>
      <c r="M33" s="2">
        <f>propocet!$L$11</f>
        <v>16.7</v>
      </c>
      <c r="N33" s="2">
        <f>propocet!$L$12</f>
        <v>25.5625</v>
      </c>
      <c r="O33" s="2">
        <f>propocet!$L$13</f>
        <v>16.225000000000001</v>
      </c>
      <c r="P33" s="61">
        <f t="shared" si="6"/>
        <v>35.063333333333333</v>
      </c>
      <c r="Q33" s="52">
        <v>30</v>
      </c>
      <c r="R33" s="2">
        <f t="shared" si="7"/>
        <v>11.0625</v>
      </c>
      <c r="S33" s="2">
        <f t="shared" si="8"/>
        <v>6.6375000000000028</v>
      </c>
      <c r="T33" s="2">
        <f t="shared" si="9"/>
        <v>7.2124999999999986</v>
      </c>
      <c r="U33" s="2">
        <f t="shared" si="10"/>
        <v>13.3</v>
      </c>
      <c r="V33" s="2">
        <f t="shared" si="11"/>
        <v>4.4375</v>
      </c>
      <c r="W33" s="2">
        <f t="shared" si="12"/>
        <v>13.774999999999999</v>
      </c>
      <c r="X33" s="2">
        <f t="shared" si="13"/>
        <v>-5.0633333333333326</v>
      </c>
      <c r="Y33" s="2">
        <f t="shared" si="13"/>
        <v>-5.0633333333333326</v>
      </c>
      <c r="Z33" s="2">
        <f t="shared" si="13"/>
        <v>-5.0633333333333326</v>
      </c>
      <c r="AA33" s="2">
        <f t="shared" si="14"/>
        <v>56.425000000000004</v>
      </c>
      <c r="AB33" s="61">
        <f t="shared" si="15"/>
        <v>30.379999999999995</v>
      </c>
      <c r="AC33" s="61">
        <f t="shared" si="16"/>
        <v>86.805000000000007</v>
      </c>
      <c r="AD33" s="2">
        <f t="shared" si="17"/>
        <v>5.0633333333333326</v>
      </c>
      <c r="AE33" s="2">
        <f t="shared" si="18"/>
        <v>0</v>
      </c>
      <c r="AF33" s="52">
        <f t="shared" si="19"/>
        <v>86.805000000000007</v>
      </c>
      <c r="AG33" s="2">
        <f t="shared" si="20"/>
        <v>25.316666666666663</v>
      </c>
      <c r="AH33" s="67">
        <f t="shared" si="21"/>
        <v>0.22506028053133292</v>
      </c>
      <c r="AI33" s="67">
        <f t="shared" si="22"/>
        <v>0.77493971946866713</v>
      </c>
      <c r="AJ33" s="2">
        <f t="shared" si="23"/>
        <v>385.69666666666666</v>
      </c>
      <c r="AK33" s="2">
        <f t="shared" si="24"/>
        <v>771.39333333333332</v>
      </c>
    </row>
    <row r="34" spans="1:37">
      <c r="A34" t="s">
        <v>578</v>
      </c>
      <c r="B34">
        <v>5</v>
      </c>
      <c r="C34" s="2">
        <f>VLOOKUP(A34,LB460_CO!B:L,11,0)</f>
        <v>117.32499999999999</v>
      </c>
      <c r="D34" s="2">
        <f>'c'!$B$7</f>
        <v>47.125</v>
      </c>
      <c r="E34" s="2">
        <f t="shared" si="2"/>
        <v>164.45</v>
      </c>
      <c r="F34" s="2">
        <f>'c'!$E$8</f>
        <v>123.57500000000002</v>
      </c>
      <c r="G34" s="52">
        <f t="shared" si="3"/>
        <v>288.02499999999998</v>
      </c>
      <c r="H34" s="52">
        <f t="shared" si="4"/>
        <v>1440.125</v>
      </c>
      <c r="I34" s="2">
        <f t="shared" si="5"/>
        <v>32.89</v>
      </c>
      <c r="J34" s="2">
        <f>propocet!$L$2</f>
        <v>18.9375</v>
      </c>
      <c r="K34" s="2">
        <f>propocet!$L$5</f>
        <v>23.362499999999997</v>
      </c>
      <c r="L34" s="2">
        <f>propocet!$L$9</f>
        <v>22.787500000000001</v>
      </c>
      <c r="M34" s="2">
        <f>propocet!$L$11</f>
        <v>16.7</v>
      </c>
      <c r="N34" s="2">
        <f>propocet!$L$12</f>
        <v>25.5625</v>
      </c>
      <c r="O34" s="2">
        <f>propocet!$L$13</f>
        <v>16.225000000000001</v>
      </c>
      <c r="P34" s="61">
        <f t="shared" si="6"/>
        <v>32.89</v>
      </c>
      <c r="Q34" s="52">
        <v>30</v>
      </c>
      <c r="R34" s="2">
        <f t="shared" si="7"/>
        <v>11.0625</v>
      </c>
      <c r="S34" s="2">
        <f t="shared" si="8"/>
        <v>6.6375000000000028</v>
      </c>
      <c r="T34" s="2">
        <f t="shared" si="9"/>
        <v>7.2124999999999986</v>
      </c>
      <c r="U34" s="2">
        <f t="shared" si="10"/>
        <v>13.3</v>
      </c>
      <c r="V34" s="2">
        <f t="shared" si="11"/>
        <v>4.4375</v>
      </c>
      <c r="W34" s="2">
        <f t="shared" si="12"/>
        <v>13.774999999999999</v>
      </c>
      <c r="X34" s="2">
        <f t="shared" si="13"/>
        <v>-2.8900000000000006</v>
      </c>
      <c r="Y34" s="2">
        <f t="shared" si="13"/>
        <v>-2.8900000000000006</v>
      </c>
      <c r="Z34" s="2">
        <f t="shared" si="13"/>
        <v>-2.8900000000000006</v>
      </c>
      <c r="AA34" s="2">
        <f t="shared" si="14"/>
        <v>56.425000000000004</v>
      </c>
      <c r="AB34" s="61">
        <f t="shared" si="15"/>
        <v>17.340000000000003</v>
      </c>
      <c r="AC34" s="61">
        <f t="shared" si="16"/>
        <v>73.765000000000015</v>
      </c>
      <c r="AD34" s="2">
        <f t="shared" si="17"/>
        <v>2.8900000000000006</v>
      </c>
      <c r="AE34" s="2">
        <f t="shared" si="18"/>
        <v>0</v>
      </c>
      <c r="AF34" s="52">
        <f t="shared" si="19"/>
        <v>73.765000000000015</v>
      </c>
      <c r="AG34" s="2">
        <f t="shared" si="20"/>
        <v>14.450000000000003</v>
      </c>
      <c r="AH34" s="67">
        <f t="shared" si="21"/>
        <v>0.20388899637911498</v>
      </c>
      <c r="AI34" s="67">
        <f t="shared" si="22"/>
        <v>0.79611100362088505</v>
      </c>
      <c r="AJ34" s="2">
        <f t="shared" si="23"/>
        <v>361.78999999999996</v>
      </c>
      <c r="AK34" s="2">
        <f t="shared" si="24"/>
        <v>1808.9499999999998</v>
      </c>
    </row>
    <row r="35" spans="1:37">
      <c r="A35" t="s">
        <v>207</v>
      </c>
      <c r="B35">
        <v>2</v>
      </c>
      <c r="C35" s="2">
        <f>VLOOKUP(A35,LB460_CO!B:L,11,0)</f>
        <v>199.78750000000002</v>
      </c>
      <c r="D35" s="2">
        <f>'c'!$B$7</f>
        <v>47.125</v>
      </c>
      <c r="E35" s="2">
        <f t="shared" si="2"/>
        <v>246.91250000000002</v>
      </c>
      <c r="F35" s="2">
        <f>'c'!$E$8</f>
        <v>123.57500000000002</v>
      </c>
      <c r="G35" s="52">
        <f t="shared" si="3"/>
        <v>370.48750000000007</v>
      </c>
      <c r="H35" s="52">
        <f t="shared" si="4"/>
        <v>740.97500000000014</v>
      </c>
      <c r="I35" s="2">
        <f t="shared" si="5"/>
        <v>49.382500000000007</v>
      </c>
      <c r="J35" s="2">
        <f>propocet!$L$2</f>
        <v>18.9375</v>
      </c>
      <c r="K35" s="2">
        <f>propocet!$L$5</f>
        <v>23.362499999999997</v>
      </c>
      <c r="L35" s="2">
        <f>propocet!$L$9</f>
        <v>22.787500000000001</v>
      </c>
      <c r="M35" s="2">
        <f>propocet!$L$11</f>
        <v>16.7</v>
      </c>
      <c r="N35" s="2">
        <f>propocet!$L$12</f>
        <v>25.5625</v>
      </c>
      <c r="O35" s="2">
        <f>propocet!$L$13</f>
        <v>16.225000000000001</v>
      </c>
      <c r="P35" s="61">
        <f t="shared" si="6"/>
        <v>49.382500000000007</v>
      </c>
      <c r="Q35" s="52">
        <v>30</v>
      </c>
      <c r="R35" s="2">
        <f t="shared" si="7"/>
        <v>11.0625</v>
      </c>
      <c r="S35" s="2">
        <f t="shared" si="8"/>
        <v>6.6375000000000028</v>
      </c>
      <c r="T35" s="2">
        <f t="shared" si="9"/>
        <v>7.2124999999999986</v>
      </c>
      <c r="U35" s="2">
        <f t="shared" si="10"/>
        <v>13.3</v>
      </c>
      <c r="V35" s="2">
        <f t="shared" si="11"/>
        <v>4.4375</v>
      </c>
      <c r="W35" s="2">
        <f t="shared" si="12"/>
        <v>13.774999999999999</v>
      </c>
      <c r="X35" s="2">
        <f t="shared" si="13"/>
        <v>-19.382500000000007</v>
      </c>
      <c r="Y35" s="2">
        <f t="shared" si="13"/>
        <v>-19.382500000000007</v>
      </c>
      <c r="Z35" s="2">
        <f t="shared" si="13"/>
        <v>-19.382500000000007</v>
      </c>
      <c r="AA35" s="2">
        <f t="shared" si="14"/>
        <v>56.425000000000004</v>
      </c>
      <c r="AB35" s="61">
        <f t="shared" si="15"/>
        <v>116.29500000000004</v>
      </c>
      <c r="AC35" s="61">
        <f t="shared" si="16"/>
        <v>172.72000000000006</v>
      </c>
      <c r="AD35" s="2">
        <f t="shared" si="17"/>
        <v>19.382500000000007</v>
      </c>
      <c r="AE35" s="2">
        <f t="shared" si="18"/>
        <v>0</v>
      </c>
      <c r="AF35" s="52">
        <f t="shared" si="19"/>
        <v>172.72000000000006</v>
      </c>
      <c r="AG35" s="2">
        <f t="shared" si="20"/>
        <v>96.912500000000037</v>
      </c>
      <c r="AH35" s="67">
        <f t="shared" si="21"/>
        <v>0.3179632092708588</v>
      </c>
      <c r="AI35" s="67">
        <f t="shared" si="22"/>
        <v>0.68203679072914114</v>
      </c>
      <c r="AJ35" s="2">
        <f t="shared" si="23"/>
        <v>543.2075000000001</v>
      </c>
      <c r="AK35" s="2">
        <f t="shared" si="24"/>
        <v>1086.4150000000002</v>
      </c>
    </row>
    <row r="36" spans="1:37">
      <c r="A36" t="s">
        <v>469</v>
      </c>
      <c r="B36">
        <v>1</v>
      </c>
      <c r="C36" s="2">
        <f>VLOOKUP(A36,LB460_CO!B:L,11,0)</f>
        <v>178.5625</v>
      </c>
      <c r="D36" s="2">
        <f>'c'!$B$7</f>
        <v>47.125</v>
      </c>
      <c r="E36" s="2">
        <f t="shared" si="2"/>
        <v>225.6875</v>
      </c>
      <c r="F36" s="2">
        <f>'c'!$E$8</f>
        <v>123.57500000000002</v>
      </c>
      <c r="G36" s="52">
        <f t="shared" si="3"/>
        <v>349.26250000000005</v>
      </c>
      <c r="H36" s="52">
        <f t="shared" si="4"/>
        <v>349.26250000000005</v>
      </c>
      <c r="I36" s="2">
        <f t="shared" si="5"/>
        <v>45.137500000000003</v>
      </c>
      <c r="J36" s="2">
        <f>propocet!$L$2</f>
        <v>18.9375</v>
      </c>
      <c r="K36" s="2">
        <f>propocet!$L$5</f>
        <v>23.362499999999997</v>
      </c>
      <c r="L36" s="2">
        <f>propocet!$L$9</f>
        <v>22.787500000000001</v>
      </c>
      <c r="M36" s="2">
        <f>propocet!$L$11</f>
        <v>16.7</v>
      </c>
      <c r="N36" s="2">
        <f>propocet!$L$12</f>
        <v>25.5625</v>
      </c>
      <c r="O36" s="2">
        <f>propocet!$L$13</f>
        <v>16.225000000000001</v>
      </c>
      <c r="P36" s="61">
        <f t="shared" si="6"/>
        <v>45.137500000000003</v>
      </c>
      <c r="Q36" s="52">
        <v>30</v>
      </c>
      <c r="R36" s="2">
        <f t="shared" si="7"/>
        <v>11.0625</v>
      </c>
      <c r="S36" s="2">
        <f t="shared" si="8"/>
        <v>6.6375000000000028</v>
      </c>
      <c r="T36" s="2">
        <f t="shared" si="9"/>
        <v>7.2124999999999986</v>
      </c>
      <c r="U36" s="2">
        <f t="shared" si="10"/>
        <v>13.3</v>
      </c>
      <c r="V36" s="2">
        <f t="shared" si="11"/>
        <v>4.4375</v>
      </c>
      <c r="W36" s="2">
        <f t="shared" si="12"/>
        <v>13.774999999999999</v>
      </c>
      <c r="X36" s="2">
        <f t="shared" si="13"/>
        <v>-15.137500000000003</v>
      </c>
      <c r="Y36" s="2">
        <f t="shared" si="13"/>
        <v>-15.137500000000003</v>
      </c>
      <c r="Z36" s="2">
        <f t="shared" si="13"/>
        <v>-15.137500000000003</v>
      </c>
      <c r="AA36" s="2">
        <f t="shared" si="14"/>
        <v>56.425000000000004</v>
      </c>
      <c r="AB36" s="61">
        <f t="shared" si="15"/>
        <v>90.825000000000017</v>
      </c>
      <c r="AC36" s="61">
        <f t="shared" si="16"/>
        <v>147.25000000000003</v>
      </c>
      <c r="AD36" s="2">
        <f t="shared" si="17"/>
        <v>15.137500000000003</v>
      </c>
      <c r="AE36" s="2">
        <f t="shared" si="18"/>
        <v>0</v>
      </c>
      <c r="AF36" s="52">
        <f t="shared" si="19"/>
        <v>147.25000000000003</v>
      </c>
      <c r="AG36" s="2">
        <f t="shared" si="20"/>
        <v>75.687500000000014</v>
      </c>
      <c r="AH36" s="67">
        <f t="shared" si="21"/>
        <v>0.29656856574607893</v>
      </c>
      <c r="AI36" s="67">
        <f t="shared" si="22"/>
        <v>0.70343143425392107</v>
      </c>
      <c r="AJ36" s="2">
        <f t="shared" si="23"/>
        <v>496.51250000000005</v>
      </c>
      <c r="AK36" s="2">
        <f t="shared" si="24"/>
        <v>496.51250000000005</v>
      </c>
    </row>
    <row r="37" spans="1:37">
      <c r="A37" t="s">
        <v>470</v>
      </c>
      <c r="B37">
        <v>2</v>
      </c>
      <c r="C37" s="2">
        <f>VLOOKUP(A37,LB460_CO!B:L,11,0)</f>
        <v>178.5625</v>
      </c>
      <c r="D37" s="2">
        <f>'c'!$B$7</f>
        <v>47.125</v>
      </c>
      <c r="E37" s="2">
        <f t="shared" si="2"/>
        <v>225.6875</v>
      </c>
      <c r="F37" s="2">
        <f>'c'!$E$8</f>
        <v>123.57500000000002</v>
      </c>
      <c r="G37" s="52">
        <f t="shared" si="3"/>
        <v>349.26250000000005</v>
      </c>
      <c r="H37" s="52">
        <f t="shared" si="4"/>
        <v>698.52500000000009</v>
      </c>
      <c r="I37" s="2">
        <f t="shared" si="5"/>
        <v>45.137500000000003</v>
      </c>
      <c r="J37" s="2">
        <f>propocet!$L$2</f>
        <v>18.9375</v>
      </c>
      <c r="K37" s="2">
        <f>propocet!$L$5</f>
        <v>23.362499999999997</v>
      </c>
      <c r="L37" s="2">
        <f>propocet!$L$9</f>
        <v>22.787500000000001</v>
      </c>
      <c r="M37" s="2">
        <f>propocet!$L$11</f>
        <v>16.7</v>
      </c>
      <c r="N37" s="2">
        <f>propocet!$L$12</f>
        <v>25.5625</v>
      </c>
      <c r="O37" s="2">
        <f>propocet!$L$13</f>
        <v>16.225000000000001</v>
      </c>
      <c r="P37" s="61">
        <f t="shared" si="6"/>
        <v>45.137500000000003</v>
      </c>
      <c r="Q37" s="52">
        <v>30</v>
      </c>
      <c r="R37" s="2">
        <f t="shared" si="7"/>
        <v>11.0625</v>
      </c>
      <c r="S37" s="2">
        <f t="shared" si="8"/>
        <v>6.6375000000000028</v>
      </c>
      <c r="T37" s="2">
        <f t="shared" si="9"/>
        <v>7.2124999999999986</v>
      </c>
      <c r="U37" s="2">
        <f t="shared" si="10"/>
        <v>13.3</v>
      </c>
      <c r="V37" s="2">
        <f t="shared" si="11"/>
        <v>4.4375</v>
      </c>
      <c r="W37" s="2">
        <f t="shared" si="12"/>
        <v>13.774999999999999</v>
      </c>
      <c r="X37" s="2">
        <f t="shared" si="13"/>
        <v>-15.137500000000003</v>
      </c>
      <c r="Y37" s="2">
        <f t="shared" si="13"/>
        <v>-15.137500000000003</v>
      </c>
      <c r="Z37" s="2">
        <f t="shared" si="13"/>
        <v>-15.137500000000003</v>
      </c>
      <c r="AA37" s="2">
        <f t="shared" si="14"/>
        <v>56.425000000000004</v>
      </c>
      <c r="AB37" s="61">
        <f t="shared" si="15"/>
        <v>90.825000000000017</v>
      </c>
      <c r="AC37" s="61">
        <f t="shared" si="16"/>
        <v>147.25000000000003</v>
      </c>
      <c r="AD37" s="2">
        <f t="shared" si="17"/>
        <v>15.137500000000003</v>
      </c>
      <c r="AE37" s="2">
        <f t="shared" si="18"/>
        <v>0</v>
      </c>
      <c r="AF37" s="52">
        <f t="shared" si="19"/>
        <v>147.25000000000003</v>
      </c>
      <c r="AG37" s="2">
        <f t="shared" si="20"/>
        <v>75.687500000000014</v>
      </c>
      <c r="AH37" s="67">
        <f t="shared" si="21"/>
        <v>0.29656856574607893</v>
      </c>
      <c r="AI37" s="67">
        <f t="shared" si="22"/>
        <v>0.70343143425392107</v>
      </c>
      <c r="AJ37" s="2">
        <f t="shared" si="23"/>
        <v>496.51250000000005</v>
      </c>
      <c r="AK37" s="2">
        <f t="shared" si="24"/>
        <v>993.02500000000009</v>
      </c>
    </row>
    <row r="38" spans="1:37">
      <c r="A38" t="s">
        <v>579</v>
      </c>
      <c r="B38">
        <v>4</v>
      </c>
      <c r="C38" s="2">
        <f>VLOOKUP(A38,LB460_CO!B:L,11,0)</f>
        <v>117.32499999999999</v>
      </c>
      <c r="D38" s="2">
        <f>'c'!$B$7</f>
        <v>47.125</v>
      </c>
      <c r="E38" s="2">
        <f t="shared" si="2"/>
        <v>164.45</v>
      </c>
      <c r="F38" s="2">
        <f>'c'!$E$8</f>
        <v>123.57500000000002</v>
      </c>
      <c r="G38" s="52">
        <f t="shared" si="3"/>
        <v>288.02499999999998</v>
      </c>
      <c r="H38" s="52">
        <f t="shared" si="4"/>
        <v>1152.0999999999999</v>
      </c>
      <c r="I38" s="2">
        <f t="shared" si="5"/>
        <v>32.89</v>
      </c>
      <c r="J38" s="2">
        <f>propocet!$L$2</f>
        <v>18.9375</v>
      </c>
      <c r="K38" s="2">
        <f>propocet!$L$5</f>
        <v>23.362499999999997</v>
      </c>
      <c r="L38" s="2">
        <f>propocet!$L$9</f>
        <v>22.787500000000001</v>
      </c>
      <c r="M38" s="2">
        <f>propocet!$L$11</f>
        <v>16.7</v>
      </c>
      <c r="N38" s="2">
        <f>propocet!$L$12</f>
        <v>25.5625</v>
      </c>
      <c r="O38" s="2">
        <f>propocet!$L$13</f>
        <v>16.225000000000001</v>
      </c>
      <c r="P38" s="61">
        <f t="shared" si="6"/>
        <v>32.89</v>
      </c>
      <c r="Q38" s="52">
        <v>30</v>
      </c>
      <c r="R38" s="2">
        <f t="shared" si="7"/>
        <v>11.0625</v>
      </c>
      <c r="S38" s="2">
        <f t="shared" si="8"/>
        <v>6.6375000000000028</v>
      </c>
      <c r="T38" s="2">
        <f t="shared" si="9"/>
        <v>7.2124999999999986</v>
      </c>
      <c r="U38" s="2">
        <f t="shared" si="10"/>
        <v>13.3</v>
      </c>
      <c r="V38" s="2">
        <f t="shared" si="11"/>
        <v>4.4375</v>
      </c>
      <c r="W38" s="2">
        <f t="shared" si="12"/>
        <v>13.774999999999999</v>
      </c>
      <c r="X38" s="2">
        <f t="shared" si="13"/>
        <v>-2.8900000000000006</v>
      </c>
      <c r="Y38" s="2">
        <f t="shared" si="13"/>
        <v>-2.8900000000000006</v>
      </c>
      <c r="Z38" s="2">
        <f t="shared" si="13"/>
        <v>-2.8900000000000006</v>
      </c>
      <c r="AA38" s="2">
        <f t="shared" si="14"/>
        <v>56.425000000000004</v>
      </c>
      <c r="AB38" s="61">
        <f t="shared" si="15"/>
        <v>17.340000000000003</v>
      </c>
      <c r="AC38" s="61">
        <f t="shared" si="16"/>
        <v>73.765000000000015</v>
      </c>
      <c r="AD38" s="2">
        <f t="shared" si="17"/>
        <v>2.8900000000000006</v>
      </c>
      <c r="AE38" s="2">
        <f t="shared" si="18"/>
        <v>0</v>
      </c>
      <c r="AF38" s="52">
        <f t="shared" si="19"/>
        <v>73.765000000000015</v>
      </c>
      <c r="AG38" s="2">
        <f t="shared" si="20"/>
        <v>14.450000000000003</v>
      </c>
      <c r="AH38" s="67">
        <f t="shared" si="21"/>
        <v>0.20388899637911498</v>
      </c>
      <c r="AI38" s="67">
        <f t="shared" si="22"/>
        <v>0.79611100362088505</v>
      </c>
      <c r="AJ38" s="2">
        <f t="shared" si="23"/>
        <v>361.78999999999996</v>
      </c>
      <c r="AK38" s="2">
        <f t="shared" si="24"/>
        <v>1447.1599999999999</v>
      </c>
    </row>
    <row r="39" spans="1:37">
      <c r="A39" t="s">
        <v>651</v>
      </c>
      <c r="B39">
        <v>1</v>
      </c>
      <c r="C39" s="2">
        <f>VLOOKUP(A39,LB460_CO!B:L,11,0)</f>
        <v>187.75</v>
      </c>
      <c r="D39" s="2">
        <f>'c'!$B$7</f>
        <v>47.125</v>
      </c>
      <c r="E39" s="2">
        <f t="shared" si="2"/>
        <v>234.875</v>
      </c>
      <c r="F39" s="2">
        <f>'c'!$E$8</f>
        <v>123.57500000000002</v>
      </c>
      <c r="G39" s="52">
        <f t="shared" si="3"/>
        <v>358.45000000000005</v>
      </c>
      <c r="H39" s="52">
        <f t="shared" si="4"/>
        <v>358.45000000000005</v>
      </c>
      <c r="I39" s="2">
        <f t="shared" si="5"/>
        <v>46.975000000000001</v>
      </c>
      <c r="J39" s="2">
        <f>propocet!$L$2</f>
        <v>18.9375</v>
      </c>
      <c r="K39" s="2">
        <f>propocet!$L$5</f>
        <v>23.362499999999997</v>
      </c>
      <c r="L39" s="2">
        <f>propocet!$L$9</f>
        <v>22.787500000000001</v>
      </c>
      <c r="M39" s="2">
        <f>propocet!$L$11</f>
        <v>16.7</v>
      </c>
      <c r="N39" s="2">
        <f>propocet!$L$12</f>
        <v>25.5625</v>
      </c>
      <c r="O39" s="2">
        <f>propocet!$L$13</f>
        <v>16.225000000000001</v>
      </c>
      <c r="P39" s="61">
        <f t="shared" si="6"/>
        <v>46.975000000000001</v>
      </c>
      <c r="Q39" s="52">
        <v>30</v>
      </c>
      <c r="R39" s="2">
        <f t="shared" si="7"/>
        <v>11.0625</v>
      </c>
      <c r="S39" s="2">
        <f t="shared" si="8"/>
        <v>6.6375000000000028</v>
      </c>
      <c r="T39" s="2">
        <f t="shared" si="9"/>
        <v>7.2124999999999986</v>
      </c>
      <c r="U39" s="2">
        <f t="shared" si="10"/>
        <v>13.3</v>
      </c>
      <c r="V39" s="2">
        <f t="shared" si="11"/>
        <v>4.4375</v>
      </c>
      <c r="W39" s="2">
        <f t="shared" si="12"/>
        <v>13.774999999999999</v>
      </c>
      <c r="X39" s="2">
        <f t="shared" si="13"/>
        <v>-16.975000000000001</v>
      </c>
      <c r="Y39" s="2">
        <f t="shared" si="13"/>
        <v>-16.975000000000001</v>
      </c>
      <c r="Z39" s="2">
        <f t="shared" si="13"/>
        <v>-16.975000000000001</v>
      </c>
      <c r="AA39" s="2">
        <f t="shared" si="14"/>
        <v>56.425000000000004</v>
      </c>
      <c r="AB39" s="61">
        <f t="shared" si="15"/>
        <v>101.85000000000001</v>
      </c>
      <c r="AC39" s="61">
        <f t="shared" si="16"/>
        <v>158.27500000000001</v>
      </c>
      <c r="AD39" s="2">
        <f t="shared" si="17"/>
        <v>16.975000000000001</v>
      </c>
      <c r="AE39" s="2">
        <f t="shared" si="18"/>
        <v>0</v>
      </c>
      <c r="AF39" s="52">
        <f t="shared" si="19"/>
        <v>158.27500000000001</v>
      </c>
      <c r="AG39" s="2">
        <f t="shared" si="20"/>
        <v>84.875</v>
      </c>
      <c r="AH39" s="67">
        <f t="shared" si="21"/>
        <v>0.30630412695340847</v>
      </c>
      <c r="AI39" s="67">
        <f t="shared" si="22"/>
        <v>0.69369587304659153</v>
      </c>
      <c r="AJ39" s="2">
        <f t="shared" si="23"/>
        <v>516.72500000000002</v>
      </c>
      <c r="AK39" s="2">
        <f t="shared" si="24"/>
        <v>516.72500000000002</v>
      </c>
    </row>
    <row r="40" spans="1:37">
      <c r="A40" t="s">
        <v>471</v>
      </c>
      <c r="B40">
        <v>12</v>
      </c>
      <c r="C40" s="2">
        <f>VLOOKUP(A40,LB460_CO!B:L,11,0)</f>
        <v>178.5625</v>
      </c>
      <c r="D40" s="2">
        <f>'c'!$B$7</f>
        <v>47.125</v>
      </c>
      <c r="E40" s="2">
        <f t="shared" si="2"/>
        <v>225.6875</v>
      </c>
      <c r="F40" s="2">
        <f>'c'!$E$8</f>
        <v>123.57500000000002</v>
      </c>
      <c r="G40" s="52">
        <f t="shared" si="3"/>
        <v>349.26250000000005</v>
      </c>
      <c r="H40" s="52">
        <f t="shared" si="4"/>
        <v>4191.1500000000005</v>
      </c>
      <c r="I40" s="2">
        <f t="shared" si="5"/>
        <v>45.137500000000003</v>
      </c>
      <c r="J40" s="2">
        <f>propocet!$L$2</f>
        <v>18.9375</v>
      </c>
      <c r="K40" s="2">
        <f>propocet!$L$5</f>
        <v>23.362499999999997</v>
      </c>
      <c r="L40" s="2">
        <f>propocet!$L$9</f>
        <v>22.787500000000001</v>
      </c>
      <c r="M40" s="2">
        <f>propocet!$L$11</f>
        <v>16.7</v>
      </c>
      <c r="N40" s="2">
        <f>propocet!$L$12</f>
        <v>25.5625</v>
      </c>
      <c r="O40" s="2">
        <f>propocet!$L$13</f>
        <v>16.225000000000001</v>
      </c>
      <c r="P40" s="61">
        <f t="shared" si="6"/>
        <v>45.137500000000003</v>
      </c>
      <c r="Q40" s="52">
        <v>30</v>
      </c>
      <c r="R40" s="2">
        <f t="shared" si="7"/>
        <v>11.0625</v>
      </c>
      <c r="S40" s="2">
        <f t="shared" si="8"/>
        <v>6.6375000000000028</v>
      </c>
      <c r="T40" s="2">
        <f t="shared" si="9"/>
        <v>7.2124999999999986</v>
      </c>
      <c r="U40" s="2">
        <f t="shared" si="10"/>
        <v>13.3</v>
      </c>
      <c r="V40" s="2">
        <f t="shared" si="11"/>
        <v>4.4375</v>
      </c>
      <c r="W40" s="2">
        <f t="shared" si="12"/>
        <v>13.774999999999999</v>
      </c>
      <c r="X40" s="2">
        <f t="shared" si="13"/>
        <v>-15.137500000000003</v>
      </c>
      <c r="Y40" s="2">
        <f t="shared" si="13"/>
        <v>-15.137500000000003</v>
      </c>
      <c r="Z40" s="2">
        <f t="shared" si="13"/>
        <v>-15.137500000000003</v>
      </c>
      <c r="AA40" s="2">
        <f t="shared" si="14"/>
        <v>56.425000000000004</v>
      </c>
      <c r="AB40" s="61">
        <f t="shared" si="15"/>
        <v>90.825000000000017</v>
      </c>
      <c r="AC40" s="61">
        <f t="shared" si="16"/>
        <v>147.25000000000003</v>
      </c>
      <c r="AD40" s="2">
        <f t="shared" si="17"/>
        <v>15.137500000000003</v>
      </c>
      <c r="AE40" s="2">
        <f t="shared" si="18"/>
        <v>0</v>
      </c>
      <c r="AF40" s="52">
        <f t="shared" si="19"/>
        <v>147.25000000000003</v>
      </c>
      <c r="AG40" s="2">
        <f t="shared" si="20"/>
        <v>75.687500000000014</v>
      </c>
      <c r="AH40" s="67">
        <f t="shared" si="21"/>
        <v>0.29656856574607893</v>
      </c>
      <c r="AI40" s="67">
        <f t="shared" si="22"/>
        <v>0.70343143425392107</v>
      </c>
      <c r="AJ40" s="2">
        <f t="shared" si="23"/>
        <v>496.51250000000005</v>
      </c>
      <c r="AK40" s="2">
        <f t="shared" si="24"/>
        <v>5958.1500000000005</v>
      </c>
    </row>
    <row r="41" spans="1:37">
      <c r="A41" t="s">
        <v>472</v>
      </c>
      <c r="B41">
        <v>12</v>
      </c>
      <c r="C41" s="2">
        <f>VLOOKUP(A41,LB460_CO!B:L,11,0)</f>
        <v>178.5625</v>
      </c>
      <c r="D41" s="2">
        <f>'c'!$B$7</f>
        <v>47.125</v>
      </c>
      <c r="E41" s="2">
        <f t="shared" si="2"/>
        <v>225.6875</v>
      </c>
      <c r="F41" s="2">
        <f>'c'!$E$8</f>
        <v>123.57500000000002</v>
      </c>
      <c r="G41" s="52">
        <f t="shared" si="3"/>
        <v>349.26250000000005</v>
      </c>
      <c r="H41" s="52">
        <f t="shared" si="4"/>
        <v>4191.1500000000005</v>
      </c>
      <c r="I41" s="2">
        <f t="shared" si="5"/>
        <v>45.137500000000003</v>
      </c>
      <c r="J41" s="2">
        <f>propocet!$L$2</f>
        <v>18.9375</v>
      </c>
      <c r="K41" s="2">
        <f>propocet!$L$5</f>
        <v>23.362499999999997</v>
      </c>
      <c r="L41" s="2">
        <f>propocet!$L$9</f>
        <v>22.787500000000001</v>
      </c>
      <c r="M41" s="2">
        <f>propocet!$L$11</f>
        <v>16.7</v>
      </c>
      <c r="N41" s="2">
        <f>propocet!$L$12</f>
        <v>25.5625</v>
      </c>
      <c r="O41" s="2">
        <f>propocet!$L$13</f>
        <v>16.225000000000001</v>
      </c>
      <c r="P41" s="61">
        <f t="shared" si="6"/>
        <v>45.137500000000003</v>
      </c>
      <c r="Q41" s="52">
        <v>30</v>
      </c>
      <c r="R41" s="2">
        <f t="shared" si="7"/>
        <v>11.0625</v>
      </c>
      <c r="S41" s="2">
        <f t="shared" si="8"/>
        <v>6.6375000000000028</v>
      </c>
      <c r="T41" s="2">
        <f t="shared" si="9"/>
        <v>7.2124999999999986</v>
      </c>
      <c r="U41" s="2">
        <f t="shared" si="10"/>
        <v>13.3</v>
      </c>
      <c r="V41" s="2">
        <f t="shared" si="11"/>
        <v>4.4375</v>
      </c>
      <c r="W41" s="2">
        <f t="shared" si="12"/>
        <v>13.774999999999999</v>
      </c>
      <c r="X41" s="2">
        <f t="shared" si="13"/>
        <v>-15.137500000000003</v>
      </c>
      <c r="Y41" s="2">
        <f t="shared" si="13"/>
        <v>-15.137500000000003</v>
      </c>
      <c r="Z41" s="2">
        <f t="shared" si="13"/>
        <v>-15.137500000000003</v>
      </c>
      <c r="AA41" s="2">
        <f t="shared" si="14"/>
        <v>56.425000000000004</v>
      </c>
      <c r="AB41" s="61">
        <f t="shared" si="15"/>
        <v>90.825000000000017</v>
      </c>
      <c r="AC41" s="61">
        <f t="shared" si="16"/>
        <v>147.25000000000003</v>
      </c>
      <c r="AD41" s="2">
        <f t="shared" si="17"/>
        <v>15.137500000000003</v>
      </c>
      <c r="AE41" s="2">
        <f t="shared" si="18"/>
        <v>0</v>
      </c>
      <c r="AF41" s="52">
        <f t="shared" si="19"/>
        <v>147.25000000000003</v>
      </c>
      <c r="AG41" s="2">
        <f t="shared" si="20"/>
        <v>75.687500000000014</v>
      </c>
      <c r="AH41" s="67">
        <f t="shared" si="21"/>
        <v>0.29656856574607893</v>
      </c>
      <c r="AI41" s="67">
        <f t="shared" si="22"/>
        <v>0.70343143425392107</v>
      </c>
      <c r="AJ41" s="2">
        <f t="shared" si="23"/>
        <v>496.51250000000005</v>
      </c>
      <c r="AK41" s="2">
        <f t="shared" si="24"/>
        <v>5958.1500000000005</v>
      </c>
    </row>
    <row r="42" spans="1:37" hidden="1">
      <c r="A42" t="s">
        <v>473</v>
      </c>
      <c r="B42">
        <v>6</v>
      </c>
      <c r="C42" s="2">
        <f>VLOOKUP(A42,LB460_CO!B:L,11,0)</f>
        <v>102.39166666666668</v>
      </c>
      <c r="D42" s="2">
        <f>'c'!$B$7</f>
        <v>47.125</v>
      </c>
      <c r="E42" s="2">
        <f t="shared" si="2"/>
        <v>149.51666666666668</v>
      </c>
      <c r="F42" s="2">
        <f>'c'!$E$8</f>
        <v>123.57500000000002</v>
      </c>
      <c r="G42" s="52">
        <f t="shared" si="3"/>
        <v>273.0916666666667</v>
      </c>
      <c r="H42" s="52">
        <f t="shared" si="4"/>
        <v>1638.5500000000002</v>
      </c>
      <c r="I42" s="2">
        <f t="shared" si="5"/>
        <v>29.903333333333336</v>
      </c>
      <c r="J42" s="2">
        <f>propocet!$L$2</f>
        <v>18.9375</v>
      </c>
      <c r="K42" s="2">
        <f>propocet!$L$5</f>
        <v>23.362499999999997</v>
      </c>
      <c r="L42" s="2">
        <f>propocet!$L$9</f>
        <v>22.787500000000001</v>
      </c>
      <c r="M42" s="2">
        <f>propocet!$L$11</f>
        <v>16.7</v>
      </c>
      <c r="N42" s="2">
        <f>propocet!$L$12</f>
        <v>25.5625</v>
      </c>
      <c r="O42" s="2">
        <f>propocet!$L$13</f>
        <v>16.225000000000001</v>
      </c>
      <c r="P42" s="61">
        <f t="shared" si="6"/>
        <v>29.903333333333336</v>
      </c>
      <c r="Q42" s="52">
        <v>30</v>
      </c>
      <c r="R42" s="2">
        <f t="shared" si="7"/>
        <v>11.0625</v>
      </c>
      <c r="S42" s="2">
        <f t="shared" si="8"/>
        <v>6.6375000000000028</v>
      </c>
      <c r="T42" s="2">
        <f t="shared" si="9"/>
        <v>7.2124999999999986</v>
      </c>
      <c r="U42" s="2">
        <f t="shared" si="10"/>
        <v>13.3</v>
      </c>
      <c r="V42" s="2">
        <f t="shared" si="11"/>
        <v>4.4375</v>
      </c>
      <c r="W42" s="2">
        <f t="shared" si="12"/>
        <v>13.774999999999999</v>
      </c>
      <c r="X42" s="2">
        <f t="shared" si="13"/>
        <v>9.6666666666664014E-2</v>
      </c>
      <c r="Y42" s="2">
        <f t="shared" si="13"/>
        <v>9.6666666666664014E-2</v>
      </c>
      <c r="Z42" s="2">
        <f t="shared" si="13"/>
        <v>9.6666666666664014E-2</v>
      </c>
      <c r="AA42" s="2">
        <f t="shared" si="14"/>
        <v>56.425000000000004</v>
      </c>
      <c r="AB42" s="61">
        <f t="shared" si="15"/>
        <v>0</v>
      </c>
      <c r="AC42" s="61">
        <f t="shared" si="16"/>
        <v>56.425000000000004</v>
      </c>
      <c r="AD42" s="2">
        <f t="shared" si="17"/>
        <v>-9.6666666666664014E-2</v>
      </c>
      <c r="AE42" s="2">
        <f t="shared" si="18"/>
        <v>0.48333333333332007</v>
      </c>
      <c r="AF42" s="52">
        <f t="shared" si="19"/>
        <v>56.908333333333324</v>
      </c>
      <c r="AG42" s="2">
        <f t="shared" si="20"/>
        <v>0</v>
      </c>
      <c r="AH42" s="67">
        <f t="shared" si="21"/>
        <v>0.17244949494949494</v>
      </c>
      <c r="AI42" s="67">
        <f t="shared" si="22"/>
        <v>0.82755050505050509</v>
      </c>
      <c r="AJ42" s="2">
        <f t="shared" si="23"/>
        <v>330</v>
      </c>
      <c r="AK42" s="2">
        <f t="shared" si="24"/>
        <v>1980</v>
      </c>
    </row>
    <row r="43" spans="1:37" hidden="1">
      <c r="A43" t="s">
        <v>474</v>
      </c>
      <c r="B43">
        <v>6</v>
      </c>
      <c r="C43" s="2">
        <f>VLOOKUP(A43,LB460_CO!B:L,11,0)</f>
        <v>88.177083333333343</v>
      </c>
      <c r="D43" s="2">
        <f>'c'!$B$7</f>
        <v>47.125</v>
      </c>
      <c r="E43" s="2">
        <f t="shared" si="2"/>
        <v>135.30208333333334</v>
      </c>
      <c r="F43" s="2">
        <f>'c'!$E$8</f>
        <v>123.57500000000002</v>
      </c>
      <c r="G43" s="52">
        <f t="shared" si="3"/>
        <v>258.87708333333336</v>
      </c>
      <c r="H43" s="52">
        <f t="shared" si="4"/>
        <v>1553.2625000000003</v>
      </c>
      <c r="I43" s="2">
        <f t="shared" si="5"/>
        <v>27.060416666666669</v>
      </c>
      <c r="J43" s="2">
        <f>propocet!$L$2</f>
        <v>18.9375</v>
      </c>
      <c r="K43" s="2">
        <f>propocet!$L$5</f>
        <v>23.362499999999997</v>
      </c>
      <c r="L43" s="2">
        <f>propocet!$L$9</f>
        <v>22.787500000000001</v>
      </c>
      <c r="M43" s="2">
        <f>propocet!$L$11</f>
        <v>16.7</v>
      </c>
      <c r="N43" s="2">
        <f>propocet!$L$12</f>
        <v>25.5625</v>
      </c>
      <c r="O43" s="2">
        <f>propocet!$L$13</f>
        <v>16.225000000000001</v>
      </c>
      <c r="P43" s="61">
        <f t="shared" si="6"/>
        <v>27.060416666666669</v>
      </c>
      <c r="Q43" s="52">
        <v>30</v>
      </c>
      <c r="R43" s="2">
        <f t="shared" si="7"/>
        <v>11.0625</v>
      </c>
      <c r="S43" s="2">
        <f t="shared" si="8"/>
        <v>6.6375000000000028</v>
      </c>
      <c r="T43" s="2">
        <f t="shared" si="9"/>
        <v>7.2124999999999986</v>
      </c>
      <c r="U43" s="2">
        <f t="shared" si="10"/>
        <v>13.3</v>
      </c>
      <c r="V43" s="2">
        <f t="shared" si="11"/>
        <v>4.4375</v>
      </c>
      <c r="W43" s="2">
        <f t="shared" si="12"/>
        <v>13.774999999999999</v>
      </c>
      <c r="X43" s="2">
        <f t="shared" si="13"/>
        <v>2.9395833333333314</v>
      </c>
      <c r="Y43" s="2">
        <f t="shared" si="13"/>
        <v>2.9395833333333314</v>
      </c>
      <c r="Z43" s="2">
        <f t="shared" si="13"/>
        <v>2.9395833333333314</v>
      </c>
      <c r="AA43" s="2">
        <f t="shared" si="14"/>
        <v>56.425000000000004</v>
      </c>
      <c r="AB43" s="61">
        <f t="shared" si="15"/>
        <v>0</v>
      </c>
      <c r="AC43" s="61">
        <f t="shared" si="16"/>
        <v>56.425000000000004</v>
      </c>
      <c r="AD43" s="2">
        <f t="shared" si="17"/>
        <v>-2.9395833333333314</v>
      </c>
      <c r="AE43" s="2">
        <f t="shared" si="18"/>
        <v>14.697916666666657</v>
      </c>
      <c r="AF43" s="52">
        <f t="shared" si="19"/>
        <v>71.122916666666669</v>
      </c>
      <c r="AG43" s="2">
        <f t="shared" si="20"/>
        <v>0</v>
      </c>
      <c r="AH43" s="67">
        <f t="shared" si="21"/>
        <v>0.21552398989898991</v>
      </c>
      <c r="AI43" s="67">
        <f t="shared" si="22"/>
        <v>0.78447601010101009</v>
      </c>
      <c r="AJ43" s="2">
        <f t="shared" si="23"/>
        <v>330</v>
      </c>
      <c r="AK43" s="2">
        <f t="shared" si="24"/>
        <v>1980</v>
      </c>
    </row>
    <row r="44" spans="1:37" hidden="1">
      <c r="A44" t="s">
        <v>738</v>
      </c>
      <c r="B44">
        <v>2</v>
      </c>
      <c r="C44" s="2">
        <f>VLOOKUP(A44,LB460_CO!B:L,11,0)</f>
        <v>96.1</v>
      </c>
      <c r="D44" s="2">
        <f>'c'!$B$7</f>
        <v>47.125</v>
      </c>
      <c r="E44" s="2">
        <f t="shared" si="2"/>
        <v>143.22499999999999</v>
      </c>
      <c r="F44" s="2">
        <f>'c'!$E$8</f>
        <v>123.57500000000002</v>
      </c>
      <c r="G44" s="52">
        <f t="shared" si="3"/>
        <v>266.8</v>
      </c>
      <c r="H44" s="52">
        <f t="shared" si="4"/>
        <v>533.6</v>
      </c>
      <c r="I44" s="2">
        <f t="shared" si="5"/>
        <v>28.645</v>
      </c>
      <c r="J44" s="2">
        <f>propocet!$L$2</f>
        <v>18.9375</v>
      </c>
      <c r="K44" s="2">
        <f>propocet!$L$5</f>
        <v>23.362499999999997</v>
      </c>
      <c r="L44" s="2">
        <f>propocet!$L$9</f>
        <v>22.787500000000001</v>
      </c>
      <c r="M44" s="2">
        <f>propocet!$L$11</f>
        <v>16.7</v>
      </c>
      <c r="N44" s="2">
        <f>propocet!$L$12</f>
        <v>25.5625</v>
      </c>
      <c r="O44" s="2">
        <f>propocet!$L$13</f>
        <v>16.225000000000001</v>
      </c>
      <c r="P44" s="61">
        <f t="shared" si="6"/>
        <v>28.645</v>
      </c>
      <c r="Q44" s="52">
        <v>30</v>
      </c>
      <c r="R44" s="2">
        <f t="shared" si="7"/>
        <v>11.0625</v>
      </c>
      <c r="S44" s="2">
        <f t="shared" si="8"/>
        <v>6.6375000000000028</v>
      </c>
      <c r="T44" s="2">
        <f t="shared" si="9"/>
        <v>7.2124999999999986</v>
      </c>
      <c r="U44" s="2">
        <f t="shared" si="10"/>
        <v>13.3</v>
      </c>
      <c r="V44" s="2">
        <f t="shared" si="11"/>
        <v>4.4375</v>
      </c>
      <c r="W44" s="2">
        <f t="shared" si="12"/>
        <v>13.774999999999999</v>
      </c>
      <c r="X44" s="2">
        <f t="shared" si="13"/>
        <v>1.3550000000000004</v>
      </c>
      <c r="Y44" s="2">
        <f t="shared" si="13"/>
        <v>1.3550000000000004</v>
      </c>
      <c r="Z44" s="2">
        <f t="shared" si="13"/>
        <v>1.3550000000000004</v>
      </c>
      <c r="AA44" s="2">
        <f t="shared" si="14"/>
        <v>56.425000000000004</v>
      </c>
      <c r="AB44" s="61">
        <f t="shared" si="15"/>
        <v>0</v>
      </c>
      <c r="AC44" s="61">
        <f t="shared" si="16"/>
        <v>56.425000000000004</v>
      </c>
      <c r="AD44" s="2">
        <f t="shared" si="17"/>
        <v>-1.3550000000000004</v>
      </c>
      <c r="AE44" s="2">
        <f t="shared" si="18"/>
        <v>6.7750000000000021</v>
      </c>
      <c r="AF44" s="52">
        <f t="shared" si="19"/>
        <v>63.2</v>
      </c>
      <c r="AG44" s="2">
        <f t="shared" si="20"/>
        <v>0</v>
      </c>
      <c r="AH44" s="67">
        <f t="shared" si="21"/>
        <v>0.19151515151515153</v>
      </c>
      <c r="AI44" s="67">
        <f t="shared" si="22"/>
        <v>0.80848484848484847</v>
      </c>
      <c r="AJ44" s="2">
        <f t="shared" si="23"/>
        <v>330</v>
      </c>
      <c r="AK44" s="2">
        <f t="shared" si="24"/>
        <v>660</v>
      </c>
    </row>
    <row r="45" spans="1:37" hidden="1">
      <c r="A45" t="s">
        <v>553</v>
      </c>
      <c r="B45">
        <v>9</v>
      </c>
      <c r="C45" s="2">
        <f>VLOOKUP(A45,LB460_CO!B:L,11,0)</f>
        <v>92.752083333333331</v>
      </c>
      <c r="D45" s="2">
        <f>'c'!$B$7</f>
        <v>47.125</v>
      </c>
      <c r="E45" s="2">
        <f t="shared" si="2"/>
        <v>139.87708333333333</v>
      </c>
      <c r="F45" s="2">
        <f>'c'!$E$8</f>
        <v>123.57500000000002</v>
      </c>
      <c r="G45" s="52">
        <f t="shared" si="3"/>
        <v>263.45208333333335</v>
      </c>
      <c r="H45" s="52">
        <f t="shared" si="4"/>
        <v>2371.0687500000004</v>
      </c>
      <c r="I45" s="2">
        <f t="shared" si="5"/>
        <v>27.975416666666668</v>
      </c>
      <c r="J45" s="2">
        <f>propocet!$L$2</f>
        <v>18.9375</v>
      </c>
      <c r="K45" s="2">
        <f>propocet!$L$5</f>
        <v>23.362499999999997</v>
      </c>
      <c r="L45" s="2">
        <f>propocet!$L$9</f>
        <v>22.787500000000001</v>
      </c>
      <c r="M45" s="2">
        <f>propocet!$L$11</f>
        <v>16.7</v>
      </c>
      <c r="N45" s="2">
        <f>propocet!$L$12</f>
        <v>25.5625</v>
      </c>
      <c r="O45" s="2">
        <f>propocet!$L$13</f>
        <v>16.225000000000001</v>
      </c>
      <c r="P45" s="61">
        <f t="shared" si="6"/>
        <v>27.975416666666668</v>
      </c>
      <c r="Q45" s="52">
        <v>30</v>
      </c>
      <c r="R45" s="2">
        <f t="shared" si="7"/>
        <v>11.0625</v>
      </c>
      <c r="S45" s="2">
        <f t="shared" si="8"/>
        <v>6.6375000000000028</v>
      </c>
      <c r="T45" s="2">
        <f t="shared" si="9"/>
        <v>7.2124999999999986</v>
      </c>
      <c r="U45" s="2">
        <f t="shared" si="10"/>
        <v>13.3</v>
      </c>
      <c r="V45" s="2">
        <f t="shared" si="11"/>
        <v>4.4375</v>
      </c>
      <c r="W45" s="2">
        <f t="shared" si="12"/>
        <v>13.774999999999999</v>
      </c>
      <c r="X45" s="2">
        <f t="shared" si="13"/>
        <v>2.0245833333333323</v>
      </c>
      <c r="Y45" s="2">
        <f t="shared" si="13"/>
        <v>2.0245833333333323</v>
      </c>
      <c r="Z45" s="2">
        <f t="shared" si="13"/>
        <v>2.0245833333333323</v>
      </c>
      <c r="AA45" s="2">
        <f t="shared" si="14"/>
        <v>56.425000000000004</v>
      </c>
      <c r="AB45" s="61">
        <f t="shared" si="15"/>
        <v>0</v>
      </c>
      <c r="AC45" s="61">
        <f t="shared" si="16"/>
        <v>56.425000000000004</v>
      </c>
      <c r="AD45" s="2">
        <f t="shared" si="17"/>
        <v>-2.0245833333333323</v>
      </c>
      <c r="AE45" s="2">
        <f t="shared" si="18"/>
        <v>10.122916666666661</v>
      </c>
      <c r="AF45" s="52">
        <f t="shared" si="19"/>
        <v>66.547916666666666</v>
      </c>
      <c r="AG45" s="2">
        <f t="shared" si="20"/>
        <v>0</v>
      </c>
      <c r="AH45" s="67">
        <f t="shared" si="21"/>
        <v>0.20166035353535353</v>
      </c>
      <c r="AI45" s="67">
        <f t="shared" si="22"/>
        <v>0.7983396464646465</v>
      </c>
      <c r="AJ45" s="2">
        <f t="shared" si="23"/>
        <v>330</v>
      </c>
      <c r="AK45" s="2">
        <f t="shared" si="24"/>
        <v>2970</v>
      </c>
    </row>
    <row r="46" spans="1:37">
      <c r="A46" t="s">
        <v>320</v>
      </c>
      <c r="B46">
        <v>2</v>
      </c>
      <c r="C46" s="2">
        <f>VLOOKUP(A46,LB460_CO!B:L,11,0)</f>
        <v>147.23958333333334</v>
      </c>
      <c r="D46" s="2">
        <f>'c'!$B$7</f>
        <v>47.125</v>
      </c>
      <c r="E46" s="2">
        <f t="shared" si="2"/>
        <v>194.36458333333334</v>
      </c>
      <c r="F46" s="2">
        <f>'c'!$E$8</f>
        <v>123.57500000000002</v>
      </c>
      <c r="G46" s="52">
        <f t="shared" si="3"/>
        <v>317.93958333333336</v>
      </c>
      <c r="H46" s="52">
        <f t="shared" si="4"/>
        <v>635.87916666666672</v>
      </c>
      <c r="I46" s="2">
        <f t="shared" si="5"/>
        <v>38.872916666666669</v>
      </c>
      <c r="J46" s="2">
        <f>propocet!$L$2</f>
        <v>18.9375</v>
      </c>
      <c r="K46" s="2">
        <f>propocet!$L$5</f>
        <v>23.362499999999997</v>
      </c>
      <c r="L46" s="2">
        <f>propocet!$L$9</f>
        <v>22.787500000000001</v>
      </c>
      <c r="M46" s="2">
        <f>propocet!$L$11</f>
        <v>16.7</v>
      </c>
      <c r="N46" s="2">
        <f>propocet!$L$12</f>
        <v>25.5625</v>
      </c>
      <c r="O46" s="2">
        <f>propocet!$L$13</f>
        <v>16.225000000000001</v>
      </c>
      <c r="P46" s="61">
        <f t="shared" si="6"/>
        <v>38.872916666666669</v>
      </c>
      <c r="Q46" s="52">
        <v>30</v>
      </c>
      <c r="R46" s="2">
        <f t="shared" si="7"/>
        <v>11.0625</v>
      </c>
      <c r="S46" s="2">
        <f t="shared" si="8"/>
        <v>6.6375000000000028</v>
      </c>
      <c r="T46" s="2">
        <f t="shared" si="9"/>
        <v>7.2124999999999986</v>
      </c>
      <c r="U46" s="2">
        <f t="shared" si="10"/>
        <v>13.3</v>
      </c>
      <c r="V46" s="2">
        <f t="shared" si="11"/>
        <v>4.4375</v>
      </c>
      <c r="W46" s="2">
        <f t="shared" si="12"/>
        <v>13.774999999999999</v>
      </c>
      <c r="X46" s="2">
        <f t="shared" si="13"/>
        <v>-8.8729166666666686</v>
      </c>
      <c r="Y46" s="2">
        <f t="shared" si="13"/>
        <v>-8.8729166666666686</v>
      </c>
      <c r="Z46" s="2">
        <f t="shared" si="13"/>
        <v>-8.8729166666666686</v>
      </c>
      <c r="AA46" s="2">
        <f t="shared" si="14"/>
        <v>56.425000000000004</v>
      </c>
      <c r="AB46" s="61">
        <f t="shared" si="15"/>
        <v>53.237500000000011</v>
      </c>
      <c r="AC46" s="61">
        <f t="shared" si="16"/>
        <v>109.66250000000002</v>
      </c>
      <c r="AD46" s="2">
        <f t="shared" si="17"/>
        <v>8.8729166666666686</v>
      </c>
      <c r="AE46" s="2">
        <f t="shared" si="18"/>
        <v>0</v>
      </c>
      <c r="AF46" s="52">
        <f t="shared" si="19"/>
        <v>109.66250000000002</v>
      </c>
      <c r="AG46" s="2">
        <f t="shared" si="20"/>
        <v>44.364583333333343</v>
      </c>
      <c r="AH46" s="67">
        <f t="shared" si="21"/>
        <v>0.25645922757236339</v>
      </c>
      <c r="AI46" s="67">
        <f t="shared" si="22"/>
        <v>0.74354077242763661</v>
      </c>
      <c r="AJ46" s="2">
        <f t="shared" si="23"/>
        <v>427.60208333333338</v>
      </c>
      <c r="AK46" s="2">
        <f t="shared" si="24"/>
        <v>855.20416666666677</v>
      </c>
    </row>
    <row r="47" spans="1:37" hidden="1">
      <c r="A47" t="s">
        <v>475</v>
      </c>
      <c r="B47">
        <v>5</v>
      </c>
      <c r="C47" s="2">
        <f>VLOOKUP(A47,LB460_CO!B:L,11,0)</f>
        <v>104.78958333333334</v>
      </c>
      <c r="D47" s="2">
        <f>'c'!$B$7</f>
        <v>47.125</v>
      </c>
      <c r="E47" s="2">
        <f t="shared" si="2"/>
        <v>151.91458333333333</v>
      </c>
      <c r="F47" s="2">
        <f>'c'!$E$8</f>
        <v>123.57500000000002</v>
      </c>
      <c r="G47" s="52">
        <f t="shared" si="3"/>
        <v>275.48958333333337</v>
      </c>
      <c r="H47" s="52">
        <f t="shared" si="4"/>
        <v>1377.447916666667</v>
      </c>
      <c r="I47" s="2">
        <f t="shared" si="5"/>
        <v>30.382916666666667</v>
      </c>
      <c r="J47" s="2">
        <f>propocet!$L$2</f>
        <v>18.9375</v>
      </c>
      <c r="K47" s="2">
        <f>propocet!$L$5</f>
        <v>23.362499999999997</v>
      </c>
      <c r="L47" s="2">
        <f>propocet!$L$9</f>
        <v>22.787500000000001</v>
      </c>
      <c r="M47" s="2">
        <f>propocet!$L$11</f>
        <v>16.7</v>
      </c>
      <c r="N47" s="2">
        <f>propocet!$L$12</f>
        <v>25.5625</v>
      </c>
      <c r="O47" s="2">
        <f>propocet!$L$13</f>
        <v>16.225000000000001</v>
      </c>
      <c r="P47" s="61">
        <f t="shared" si="6"/>
        <v>30.382916666666667</v>
      </c>
      <c r="Q47" s="52">
        <v>30</v>
      </c>
      <c r="R47" s="2">
        <f t="shared" si="7"/>
        <v>11.0625</v>
      </c>
      <c r="S47" s="2">
        <f t="shared" si="8"/>
        <v>6.6375000000000028</v>
      </c>
      <c r="T47" s="2">
        <f t="shared" si="9"/>
        <v>7.2124999999999986</v>
      </c>
      <c r="U47" s="2">
        <f t="shared" si="10"/>
        <v>13.3</v>
      </c>
      <c r="V47" s="2">
        <f t="shared" si="11"/>
        <v>4.4375</v>
      </c>
      <c r="W47" s="2">
        <f t="shared" si="12"/>
        <v>13.774999999999999</v>
      </c>
      <c r="X47" s="2">
        <f t="shared" si="13"/>
        <v>-0.38291666666666657</v>
      </c>
      <c r="Y47" s="2">
        <f t="shared" si="13"/>
        <v>-0.38291666666666657</v>
      </c>
      <c r="Z47" s="2">
        <f t="shared" si="13"/>
        <v>-0.38291666666666657</v>
      </c>
      <c r="AA47" s="2">
        <f t="shared" si="14"/>
        <v>56.425000000000004</v>
      </c>
      <c r="AB47" s="61">
        <f t="shared" si="15"/>
        <v>2.2974999999999994</v>
      </c>
      <c r="AC47" s="61">
        <f t="shared" si="16"/>
        <v>58.722500000000004</v>
      </c>
      <c r="AD47" s="2">
        <f t="shared" si="17"/>
        <v>0.38291666666666657</v>
      </c>
      <c r="AE47" s="2">
        <f t="shared" si="18"/>
        <v>0</v>
      </c>
      <c r="AF47" s="52">
        <f t="shared" si="19"/>
        <v>58.722500000000004</v>
      </c>
      <c r="AG47" s="2">
        <f t="shared" si="20"/>
        <v>1.9145833333333329</v>
      </c>
      <c r="AH47" s="67">
        <f t="shared" si="21"/>
        <v>0.17570429954033678</v>
      </c>
      <c r="AI47" s="67">
        <f t="shared" si="22"/>
        <v>0.82429570045966316</v>
      </c>
      <c r="AJ47" s="2">
        <f t="shared" si="23"/>
        <v>334.2120833333334</v>
      </c>
      <c r="AK47" s="2">
        <f t="shared" si="24"/>
        <v>1671.0604166666669</v>
      </c>
    </row>
    <row r="48" spans="1:37">
      <c r="A48" t="s">
        <v>208</v>
      </c>
      <c r="B48">
        <v>3</v>
      </c>
      <c r="C48" s="2">
        <f>VLOOKUP(A48,LB460_CO!B:L,11,0)</f>
        <v>140.22916666666669</v>
      </c>
      <c r="D48" s="2">
        <f>'c'!$B$7</f>
        <v>47.125</v>
      </c>
      <c r="E48" s="2">
        <f t="shared" si="2"/>
        <v>187.35416666666669</v>
      </c>
      <c r="F48" s="2">
        <f>'c'!$E$8</f>
        <v>123.57500000000002</v>
      </c>
      <c r="G48" s="52">
        <f t="shared" si="3"/>
        <v>310.92916666666667</v>
      </c>
      <c r="H48" s="52">
        <f t="shared" si="4"/>
        <v>932.78750000000002</v>
      </c>
      <c r="I48" s="2">
        <f t="shared" si="5"/>
        <v>37.470833333333339</v>
      </c>
      <c r="J48" s="2">
        <f>propocet!$L$2</f>
        <v>18.9375</v>
      </c>
      <c r="K48" s="2">
        <f>propocet!$L$5</f>
        <v>23.362499999999997</v>
      </c>
      <c r="L48" s="2">
        <f>propocet!$L$9</f>
        <v>22.787500000000001</v>
      </c>
      <c r="M48" s="2">
        <f>propocet!$L$11</f>
        <v>16.7</v>
      </c>
      <c r="N48" s="2">
        <f>propocet!$L$12</f>
        <v>25.5625</v>
      </c>
      <c r="O48" s="2">
        <f>propocet!$L$13</f>
        <v>16.225000000000001</v>
      </c>
      <c r="P48" s="61">
        <f t="shared" si="6"/>
        <v>37.470833333333339</v>
      </c>
      <c r="Q48" s="52">
        <v>30</v>
      </c>
      <c r="R48" s="2">
        <f t="shared" si="7"/>
        <v>11.0625</v>
      </c>
      <c r="S48" s="2">
        <f t="shared" si="8"/>
        <v>6.6375000000000028</v>
      </c>
      <c r="T48" s="2">
        <f t="shared" si="9"/>
        <v>7.2124999999999986</v>
      </c>
      <c r="U48" s="2">
        <f t="shared" si="10"/>
        <v>13.3</v>
      </c>
      <c r="V48" s="2">
        <f t="shared" si="11"/>
        <v>4.4375</v>
      </c>
      <c r="W48" s="2">
        <f t="shared" si="12"/>
        <v>13.774999999999999</v>
      </c>
      <c r="X48" s="2">
        <f t="shared" si="13"/>
        <v>-7.4708333333333385</v>
      </c>
      <c r="Y48" s="2">
        <f t="shared" si="13"/>
        <v>-7.4708333333333385</v>
      </c>
      <c r="Z48" s="2">
        <f t="shared" si="13"/>
        <v>-7.4708333333333385</v>
      </c>
      <c r="AA48" s="2">
        <f t="shared" si="14"/>
        <v>56.425000000000004</v>
      </c>
      <c r="AB48" s="61">
        <f t="shared" si="15"/>
        <v>44.825000000000031</v>
      </c>
      <c r="AC48" s="61">
        <f t="shared" si="16"/>
        <v>101.25000000000003</v>
      </c>
      <c r="AD48" s="2">
        <f t="shared" si="17"/>
        <v>7.4708333333333385</v>
      </c>
      <c r="AE48" s="2">
        <f t="shared" si="18"/>
        <v>0</v>
      </c>
      <c r="AF48" s="52">
        <f t="shared" si="19"/>
        <v>101.25000000000003</v>
      </c>
      <c r="AG48" s="2">
        <f t="shared" si="20"/>
        <v>37.354166666666693</v>
      </c>
      <c r="AH48" s="67">
        <f t="shared" si="21"/>
        <v>0.24564560314588116</v>
      </c>
      <c r="AI48" s="67">
        <f t="shared" si="22"/>
        <v>0.75435439685411887</v>
      </c>
      <c r="AJ48" s="2">
        <f t="shared" si="23"/>
        <v>412.17916666666667</v>
      </c>
      <c r="AK48" s="2">
        <f t="shared" si="24"/>
        <v>1236.5374999999999</v>
      </c>
    </row>
    <row r="49" spans="1:37">
      <c r="A49" t="s">
        <v>580</v>
      </c>
      <c r="B49">
        <v>6</v>
      </c>
      <c r="C49" s="2">
        <f>VLOOKUP(A49,LB460_CO!B:L,11,0)</f>
        <v>142.50312500000004</v>
      </c>
      <c r="D49" s="2">
        <f>'c'!$B$7</f>
        <v>47.125</v>
      </c>
      <c r="E49" s="2">
        <f t="shared" si="2"/>
        <v>189.62812500000004</v>
      </c>
      <c r="F49" s="2">
        <f>'c'!$E$8</f>
        <v>123.57500000000002</v>
      </c>
      <c r="G49" s="52">
        <f t="shared" si="3"/>
        <v>313.20312500000006</v>
      </c>
      <c r="H49" s="52">
        <f t="shared" si="4"/>
        <v>1879.2187500000005</v>
      </c>
      <c r="I49" s="2">
        <f t="shared" si="5"/>
        <v>37.925625000000011</v>
      </c>
      <c r="J49" s="2">
        <f>propocet!$L$2</f>
        <v>18.9375</v>
      </c>
      <c r="K49" s="2">
        <f>propocet!$L$5</f>
        <v>23.362499999999997</v>
      </c>
      <c r="L49" s="2">
        <f>propocet!$L$9</f>
        <v>22.787500000000001</v>
      </c>
      <c r="M49" s="2">
        <f>propocet!$L$11</f>
        <v>16.7</v>
      </c>
      <c r="N49" s="2">
        <f>propocet!$L$12</f>
        <v>25.5625</v>
      </c>
      <c r="O49" s="2">
        <f>propocet!$L$13</f>
        <v>16.225000000000001</v>
      </c>
      <c r="P49" s="61">
        <f t="shared" si="6"/>
        <v>37.925625000000011</v>
      </c>
      <c r="Q49" s="52">
        <v>30</v>
      </c>
      <c r="R49" s="2">
        <f t="shared" si="7"/>
        <v>11.0625</v>
      </c>
      <c r="S49" s="2">
        <f t="shared" si="8"/>
        <v>6.6375000000000028</v>
      </c>
      <c r="T49" s="2">
        <f t="shared" si="9"/>
        <v>7.2124999999999986</v>
      </c>
      <c r="U49" s="2">
        <f t="shared" si="10"/>
        <v>13.3</v>
      </c>
      <c r="V49" s="2">
        <f t="shared" si="11"/>
        <v>4.4375</v>
      </c>
      <c r="W49" s="2">
        <f t="shared" si="12"/>
        <v>13.774999999999999</v>
      </c>
      <c r="X49" s="2">
        <f t="shared" si="13"/>
        <v>-7.9256250000000108</v>
      </c>
      <c r="Y49" s="2">
        <f t="shared" si="13"/>
        <v>-7.9256250000000108</v>
      </c>
      <c r="Z49" s="2">
        <f t="shared" si="13"/>
        <v>-7.9256250000000108</v>
      </c>
      <c r="AA49" s="2">
        <f t="shared" si="14"/>
        <v>56.425000000000004</v>
      </c>
      <c r="AB49" s="61">
        <f t="shared" si="15"/>
        <v>47.553750000000065</v>
      </c>
      <c r="AC49" s="61">
        <f t="shared" si="16"/>
        <v>103.97875000000008</v>
      </c>
      <c r="AD49" s="2">
        <f t="shared" si="17"/>
        <v>7.9256250000000108</v>
      </c>
      <c r="AE49" s="2">
        <f t="shared" si="18"/>
        <v>0</v>
      </c>
      <c r="AF49" s="52">
        <f t="shared" si="19"/>
        <v>103.97875000000008</v>
      </c>
      <c r="AG49" s="2">
        <f t="shared" si="20"/>
        <v>39.628125000000054</v>
      </c>
      <c r="AH49" s="67">
        <f t="shared" si="21"/>
        <v>0.24924081373381826</v>
      </c>
      <c r="AI49" s="67">
        <f t="shared" si="22"/>
        <v>0.75075918626618177</v>
      </c>
      <c r="AJ49" s="2">
        <f t="shared" si="23"/>
        <v>417.1818750000001</v>
      </c>
      <c r="AK49" s="2">
        <f t="shared" si="24"/>
        <v>2503.0912500000004</v>
      </c>
    </row>
    <row r="50" spans="1:37">
      <c r="A50" t="s">
        <v>581</v>
      </c>
      <c r="B50">
        <v>1</v>
      </c>
      <c r="C50" s="2">
        <f>VLOOKUP(A50,LB460_CO!B:L,11,0)</f>
        <v>117.32499999999999</v>
      </c>
      <c r="D50" s="2">
        <f>'c'!$B$7</f>
        <v>47.125</v>
      </c>
      <c r="E50" s="2">
        <f t="shared" si="2"/>
        <v>164.45</v>
      </c>
      <c r="F50" s="2">
        <f>'c'!$E$8</f>
        <v>123.57500000000002</v>
      </c>
      <c r="G50" s="52">
        <f t="shared" si="3"/>
        <v>288.02499999999998</v>
      </c>
      <c r="H50" s="52">
        <f t="shared" si="4"/>
        <v>288.02499999999998</v>
      </c>
      <c r="I50" s="2">
        <f t="shared" si="5"/>
        <v>32.89</v>
      </c>
      <c r="J50" s="2">
        <f>propocet!$L$2</f>
        <v>18.9375</v>
      </c>
      <c r="K50" s="2">
        <f>propocet!$L$5</f>
        <v>23.362499999999997</v>
      </c>
      <c r="L50" s="2">
        <f>propocet!$L$9</f>
        <v>22.787500000000001</v>
      </c>
      <c r="M50" s="2">
        <f>propocet!$L$11</f>
        <v>16.7</v>
      </c>
      <c r="N50" s="2">
        <f>propocet!$L$12</f>
        <v>25.5625</v>
      </c>
      <c r="O50" s="2">
        <f>propocet!$L$13</f>
        <v>16.225000000000001</v>
      </c>
      <c r="P50" s="61">
        <f t="shared" si="6"/>
        <v>32.89</v>
      </c>
      <c r="Q50" s="52">
        <v>30</v>
      </c>
      <c r="R50" s="2">
        <f t="shared" si="7"/>
        <v>11.0625</v>
      </c>
      <c r="S50" s="2">
        <f t="shared" si="8"/>
        <v>6.6375000000000028</v>
      </c>
      <c r="T50" s="2">
        <f t="shared" si="9"/>
        <v>7.2124999999999986</v>
      </c>
      <c r="U50" s="2">
        <f t="shared" si="10"/>
        <v>13.3</v>
      </c>
      <c r="V50" s="2">
        <f t="shared" si="11"/>
        <v>4.4375</v>
      </c>
      <c r="W50" s="2">
        <f t="shared" si="12"/>
        <v>13.774999999999999</v>
      </c>
      <c r="X50" s="2">
        <f t="shared" si="13"/>
        <v>-2.8900000000000006</v>
      </c>
      <c r="Y50" s="2">
        <f t="shared" si="13"/>
        <v>-2.8900000000000006</v>
      </c>
      <c r="Z50" s="2">
        <f t="shared" si="13"/>
        <v>-2.8900000000000006</v>
      </c>
      <c r="AA50" s="2">
        <f t="shared" si="14"/>
        <v>56.425000000000004</v>
      </c>
      <c r="AB50" s="61">
        <f t="shared" si="15"/>
        <v>17.340000000000003</v>
      </c>
      <c r="AC50" s="61">
        <f t="shared" si="16"/>
        <v>73.765000000000015</v>
      </c>
      <c r="AD50" s="2">
        <f t="shared" si="17"/>
        <v>2.8900000000000006</v>
      </c>
      <c r="AE50" s="2">
        <f t="shared" si="18"/>
        <v>0</v>
      </c>
      <c r="AF50" s="52">
        <f t="shared" si="19"/>
        <v>73.765000000000015</v>
      </c>
      <c r="AG50" s="2">
        <f t="shared" si="20"/>
        <v>14.450000000000003</v>
      </c>
      <c r="AH50" s="67">
        <f t="shared" si="21"/>
        <v>0.20388899637911498</v>
      </c>
      <c r="AI50" s="67">
        <f t="shared" si="22"/>
        <v>0.79611100362088505</v>
      </c>
      <c r="AJ50" s="2">
        <f t="shared" si="23"/>
        <v>361.78999999999996</v>
      </c>
      <c r="AK50" s="2">
        <f t="shared" si="24"/>
        <v>361.78999999999996</v>
      </c>
    </row>
    <row r="51" spans="1:37">
      <c r="A51" t="s">
        <v>582</v>
      </c>
      <c r="B51">
        <v>7</v>
      </c>
      <c r="C51" s="2">
        <f>VLOOKUP(A51,LB460_CO!B:L,11,0)</f>
        <v>142.50312500000004</v>
      </c>
      <c r="D51" s="2">
        <f>'c'!$B$7</f>
        <v>47.125</v>
      </c>
      <c r="E51" s="2">
        <f t="shared" si="2"/>
        <v>189.62812500000004</v>
      </c>
      <c r="F51" s="2">
        <f>'c'!$E$8</f>
        <v>123.57500000000002</v>
      </c>
      <c r="G51" s="52">
        <f t="shared" si="3"/>
        <v>313.20312500000006</v>
      </c>
      <c r="H51" s="52">
        <f t="shared" si="4"/>
        <v>2192.4218750000005</v>
      </c>
      <c r="I51" s="2">
        <f t="shared" si="5"/>
        <v>37.925625000000011</v>
      </c>
      <c r="J51" s="2">
        <f>propocet!$L$2</f>
        <v>18.9375</v>
      </c>
      <c r="K51" s="2">
        <f>propocet!$L$5</f>
        <v>23.362499999999997</v>
      </c>
      <c r="L51" s="2">
        <f>propocet!$L$9</f>
        <v>22.787500000000001</v>
      </c>
      <c r="M51" s="2">
        <f>propocet!$L$11</f>
        <v>16.7</v>
      </c>
      <c r="N51" s="2">
        <f>propocet!$L$12</f>
        <v>25.5625</v>
      </c>
      <c r="O51" s="2">
        <f>propocet!$L$13</f>
        <v>16.225000000000001</v>
      </c>
      <c r="P51" s="61">
        <f t="shared" si="6"/>
        <v>37.925625000000011</v>
      </c>
      <c r="Q51" s="52">
        <v>30</v>
      </c>
      <c r="R51" s="2">
        <f t="shared" si="7"/>
        <v>11.0625</v>
      </c>
      <c r="S51" s="2">
        <f t="shared" si="8"/>
        <v>6.6375000000000028</v>
      </c>
      <c r="T51" s="2">
        <f t="shared" si="9"/>
        <v>7.2124999999999986</v>
      </c>
      <c r="U51" s="2">
        <f t="shared" si="10"/>
        <v>13.3</v>
      </c>
      <c r="V51" s="2">
        <f t="shared" si="11"/>
        <v>4.4375</v>
      </c>
      <c r="W51" s="2">
        <f t="shared" si="12"/>
        <v>13.774999999999999</v>
      </c>
      <c r="X51" s="2">
        <f t="shared" si="13"/>
        <v>-7.9256250000000108</v>
      </c>
      <c r="Y51" s="2">
        <f t="shared" si="13"/>
        <v>-7.9256250000000108</v>
      </c>
      <c r="Z51" s="2">
        <f t="shared" si="13"/>
        <v>-7.9256250000000108</v>
      </c>
      <c r="AA51" s="2">
        <f t="shared" si="14"/>
        <v>56.425000000000004</v>
      </c>
      <c r="AB51" s="61">
        <f t="shared" si="15"/>
        <v>47.553750000000065</v>
      </c>
      <c r="AC51" s="61">
        <f t="shared" si="16"/>
        <v>103.97875000000008</v>
      </c>
      <c r="AD51" s="2">
        <f t="shared" si="17"/>
        <v>7.9256250000000108</v>
      </c>
      <c r="AE51" s="2">
        <f t="shared" si="18"/>
        <v>0</v>
      </c>
      <c r="AF51" s="52">
        <f t="shared" si="19"/>
        <v>103.97875000000008</v>
      </c>
      <c r="AG51" s="2">
        <f t="shared" si="20"/>
        <v>39.628125000000054</v>
      </c>
      <c r="AH51" s="67">
        <f t="shared" si="21"/>
        <v>0.24924081373381826</v>
      </c>
      <c r="AI51" s="67">
        <f t="shared" si="22"/>
        <v>0.75075918626618177</v>
      </c>
      <c r="AJ51" s="2">
        <f t="shared" si="23"/>
        <v>417.1818750000001</v>
      </c>
      <c r="AK51" s="2">
        <f t="shared" si="24"/>
        <v>2920.2731250000006</v>
      </c>
    </row>
    <row r="52" spans="1:37">
      <c r="A52" t="s">
        <v>583</v>
      </c>
      <c r="B52">
        <v>1</v>
      </c>
      <c r="C52" s="2">
        <f>VLOOKUP(A52,LB460_CO!B:L,11,0)</f>
        <v>117.32499999999999</v>
      </c>
      <c r="D52" s="2">
        <f>'c'!$B$7</f>
        <v>47.125</v>
      </c>
      <c r="E52" s="2">
        <f t="shared" si="2"/>
        <v>164.45</v>
      </c>
      <c r="F52" s="2">
        <f>'c'!$E$8</f>
        <v>123.57500000000002</v>
      </c>
      <c r="G52" s="52">
        <f t="shared" si="3"/>
        <v>288.02499999999998</v>
      </c>
      <c r="H52" s="52">
        <f t="shared" si="4"/>
        <v>288.02499999999998</v>
      </c>
      <c r="I52" s="2">
        <f t="shared" si="5"/>
        <v>32.89</v>
      </c>
      <c r="J52" s="2">
        <f>propocet!$L$2</f>
        <v>18.9375</v>
      </c>
      <c r="K52" s="2">
        <f>propocet!$L$5</f>
        <v>23.362499999999997</v>
      </c>
      <c r="L52" s="2">
        <f>propocet!$L$9</f>
        <v>22.787500000000001</v>
      </c>
      <c r="M52" s="2">
        <f>propocet!$L$11</f>
        <v>16.7</v>
      </c>
      <c r="N52" s="2">
        <f>propocet!$L$12</f>
        <v>25.5625</v>
      </c>
      <c r="O52" s="2">
        <f>propocet!$L$13</f>
        <v>16.225000000000001</v>
      </c>
      <c r="P52" s="61">
        <f t="shared" si="6"/>
        <v>32.89</v>
      </c>
      <c r="Q52" s="52">
        <v>30</v>
      </c>
      <c r="R52" s="2">
        <f t="shared" si="7"/>
        <v>11.0625</v>
      </c>
      <c r="S52" s="2">
        <f t="shared" si="8"/>
        <v>6.6375000000000028</v>
      </c>
      <c r="T52" s="2">
        <f t="shared" si="9"/>
        <v>7.2124999999999986</v>
      </c>
      <c r="U52" s="2">
        <f t="shared" si="10"/>
        <v>13.3</v>
      </c>
      <c r="V52" s="2">
        <f t="shared" si="11"/>
        <v>4.4375</v>
      </c>
      <c r="W52" s="2">
        <f t="shared" si="12"/>
        <v>13.774999999999999</v>
      </c>
      <c r="X52" s="2">
        <f t="shared" si="13"/>
        <v>-2.8900000000000006</v>
      </c>
      <c r="Y52" s="2">
        <f t="shared" si="13"/>
        <v>-2.8900000000000006</v>
      </c>
      <c r="Z52" s="2">
        <f t="shared" si="13"/>
        <v>-2.8900000000000006</v>
      </c>
      <c r="AA52" s="2">
        <f t="shared" si="14"/>
        <v>56.425000000000004</v>
      </c>
      <c r="AB52" s="61">
        <f t="shared" si="15"/>
        <v>17.340000000000003</v>
      </c>
      <c r="AC52" s="61">
        <f t="shared" si="16"/>
        <v>73.765000000000015</v>
      </c>
      <c r="AD52" s="2">
        <f t="shared" si="17"/>
        <v>2.8900000000000006</v>
      </c>
      <c r="AE52" s="2">
        <f t="shared" si="18"/>
        <v>0</v>
      </c>
      <c r="AF52" s="52">
        <f t="shared" si="19"/>
        <v>73.765000000000015</v>
      </c>
      <c r="AG52" s="2">
        <f t="shared" si="20"/>
        <v>14.450000000000003</v>
      </c>
      <c r="AH52" s="67">
        <f t="shared" si="21"/>
        <v>0.20388899637911498</v>
      </c>
      <c r="AI52" s="67">
        <f t="shared" si="22"/>
        <v>0.79611100362088505</v>
      </c>
      <c r="AJ52" s="2">
        <f t="shared" si="23"/>
        <v>361.78999999999996</v>
      </c>
      <c r="AK52" s="2">
        <f t="shared" si="24"/>
        <v>361.78999999999996</v>
      </c>
    </row>
    <row r="53" spans="1:37">
      <c r="A53" t="s">
        <v>652</v>
      </c>
      <c r="B53">
        <v>3</v>
      </c>
      <c r="C53" s="2">
        <f>VLOOKUP(A53,LB460_CO!B:L,11,0)</f>
        <v>170.83541666666665</v>
      </c>
      <c r="D53" s="2">
        <f>'c'!$B$7</f>
        <v>47.125</v>
      </c>
      <c r="E53" s="2">
        <f t="shared" si="2"/>
        <v>217.96041666666665</v>
      </c>
      <c r="F53" s="2">
        <f>'c'!$E$8</f>
        <v>123.57500000000002</v>
      </c>
      <c r="G53" s="52">
        <f t="shared" si="3"/>
        <v>341.53541666666666</v>
      </c>
      <c r="H53" s="52">
        <f t="shared" si="4"/>
        <v>1024.60625</v>
      </c>
      <c r="I53" s="2">
        <f t="shared" si="5"/>
        <v>43.592083333333328</v>
      </c>
      <c r="J53" s="2">
        <f>propocet!$L$2</f>
        <v>18.9375</v>
      </c>
      <c r="K53" s="2">
        <f>propocet!$L$5</f>
        <v>23.362499999999997</v>
      </c>
      <c r="L53" s="2">
        <f>propocet!$L$9</f>
        <v>22.787500000000001</v>
      </c>
      <c r="M53" s="2">
        <f>propocet!$L$11</f>
        <v>16.7</v>
      </c>
      <c r="N53" s="2">
        <f>propocet!$L$12</f>
        <v>25.5625</v>
      </c>
      <c r="O53" s="2">
        <f>propocet!$L$13</f>
        <v>16.225000000000001</v>
      </c>
      <c r="P53" s="61">
        <f t="shared" si="6"/>
        <v>43.592083333333328</v>
      </c>
      <c r="Q53" s="52">
        <v>30</v>
      </c>
      <c r="R53" s="2">
        <f t="shared" si="7"/>
        <v>11.0625</v>
      </c>
      <c r="S53" s="2">
        <f t="shared" si="8"/>
        <v>6.6375000000000028</v>
      </c>
      <c r="T53" s="2">
        <f t="shared" si="9"/>
        <v>7.2124999999999986</v>
      </c>
      <c r="U53" s="2">
        <f t="shared" si="10"/>
        <v>13.3</v>
      </c>
      <c r="V53" s="2">
        <f t="shared" si="11"/>
        <v>4.4375</v>
      </c>
      <c r="W53" s="2">
        <f t="shared" si="12"/>
        <v>13.774999999999999</v>
      </c>
      <c r="X53" s="2">
        <f t="shared" si="13"/>
        <v>-13.592083333333328</v>
      </c>
      <c r="Y53" s="2">
        <f t="shared" si="13"/>
        <v>-13.592083333333328</v>
      </c>
      <c r="Z53" s="2">
        <f t="shared" si="13"/>
        <v>-13.592083333333328</v>
      </c>
      <c r="AA53" s="2">
        <f t="shared" si="14"/>
        <v>56.425000000000004</v>
      </c>
      <c r="AB53" s="61">
        <f t="shared" si="15"/>
        <v>81.552499999999966</v>
      </c>
      <c r="AC53" s="61">
        <f t="shared" si="16"/>
        <v>137.97749999999996</v>
      </c>
      <c r="AD53" s="2">
        <f t="shared" si="17"/>
        <v>13.592083333333328</v>
      </c>
      <c r="AE53" s="2">
        <f t="shared" si="18"/>
        <v>0</v>
      </c>
      <c r="AF53" s="52">
        <f t="shared" si="19"/>
        <v>137.97749999999996</v>
      </c>
      <c r="AG53" s="2">
        <f t="shared" si="20"/>
        <v>67.960416666666646</v>
      </c>
      <c r="AH53" s="67">
        <f t="shared" si="21"/>
        <v>0.28774511635505123</v>
      </c>
      <c r="AI53" s="67">
        <f t="shared" si="22"/>
        <v>0.71225488364494871</v>
      </c>
      <c r="AJ53" s="2">
        <f t="shared" si="23"/>
        <v>479.51291666666663</v>
      </c>
      <c r="AK53" s="2">
        <f t="shared" si="24"/>
        <v>1438.5387499999999</v>
      </c>
    </row>
    <row r="54" spans="1:37" hidden="1">
      <c r="A54" t="s">
        <v>739</v>
      </c>
      <c r="B54">
        <v>3</v>
      </c>
      <c r="C54" s="2">
        <f>VLOOKUP(A54,LB460_CO!B:L,11,0)</f>
        <v>96.1</v>
      </c>
      <c r="D54" s="2">
        <f>'c'!$B$7</f>
        <v>47.125</v>
      </c>
      <c r="E54" s="2">
        <f t="shared" si="2"/>
        <v>143.22499999999999</v>
      </c>
      <c r="F54" s="2">
        <f>'c'!$E$8</f>
        <v>123.57500000000002</v>
      </c>
      <c r="G54" s="52">
        <f t="shared" si="3"/>
        <v>266.8</v>
      </c>
      <c r="H54" s="52">
        <f t="shared" si="4"/>
        <v>800.40000000000009</v>
      </c>
      <c r="I54" s="2">
        <f t="shared" si="5"/>
        <v>28.645</v>
      </c>
      <c r="J54" s="2">
        <f>propocet!$L$2</f>
        <v>18.9375</v>
      </c>
      <c r="K54" s="2">
        <f>propocet!$L$5</f>
        <v>23.362499999999997</v>
      </c>
      <c r="L54" s="2">
        <f>propocet!$L$9</f>
        <v>22.787500000000001</v>
      </c>
      <c r="M54" s="2">
        <f>propocet!$L$11</f>
        <v>16.7</v>
      </c>
      <c r="N54" s="2">
        <f>propocet!$L$12</f>
        <v>25.5625</v>
      </c>
      <c r="O54" s="2">
        <f>propocet!$L$13</f>
        <v>16.225000000000001</v>
      </c>
      <c r="P54" s="61">
        <f t="shared" si="6"/>
        <v>28.645</v>
      </c>
      <c r="Q54" s="52">
        <v>30</v>
      </c>
      <c r="R54" s="2">
        <f t="shared" si="7"/>
        <v>11.0625</v>
      </c>
      <c r="S54" s="2">
        <f t="shared" si="8"/>
        <v>6.6375000000000028</v>
      </c>
      <c r="T54" s="2">
        <f t="shared" si="9"/>
        <v>7.2124999999999986</v>
      </c>
      <c r="U54" s="2">
        <f t="shared" si="10"/>
        <v>13.3</v>
      </c>
      <c r="V54" s="2">
        <f t="shared" si="11"/>
        <v>4.4375</v>
      </c>
      <c r="W54" s="2">
        <f t="shared" si="12"/>
        <v>13.774999999999999</v>
      </c>
      <c r="X54" s="2">
        <f t="shared" si="13"/>
        <v>1.3550000000000004</v>
      </c>
      <c r="Y54" s="2">
        <f t="shared" si="13"/>
        <v>1.3550000000000004</v>
      </c>
      <c r="Z54" s="2">
        <f t="shared" si="13"/>
        <v>1.3550000000000004</v>
      </c>
      <c r="AA54" s="2">
        <f t="shared" si="14"/>
        <v>56.425000000000004</v>
      </c>
      <c r="AB54" s="61">
        <f t="shared" si="15"/>
        <v>0</v>
      </c>
      <c r="AC54" s="61">
        <f t="shared" si="16"/>
        <v>56.425000000000004</v>
      </c>
      <c r="AD54" s="2">
        <f t="shared" si="17"/>
        <v>-1.3550000000000004</v>
      </c>
      <c r="AE54" s="2">
        <f t="shared" si="18"/>
        <v>6.7750000000000021</v>
      </c>
      <c r="AF54" s="52">
        <f t="shared" si="19"/>
        <v>63.2</v>
      </c>
      <c r="AG54" s="2">
        <f t="shared" si="20"/>
        <v>0</v>
      </c>
      <c r="AH54" s="67">
        <f t="shared" si="21"/>
        <v>0.19151515151515153</v>
      </c>
      <c r="AI54" s="67">
        <f t="shared" si="22"/>
        <v>0.80848484848484847</v>
      </c>
      <c r="AJ54" s="2">
        <f t="shared" si="23"/>
        <v>330</v>
      </c>
      <c r="AK54" s="2">
        <f t="shared" si="24"/>
        <v>990</v>
      </c>
    </row>
    <row r="55" spans="1:37" hidden="1">
      <c r="A55" t="s">
        <v>547</v>
      </c>
      <c r="B55">
        <v>5</v>
      </c>
      <c r="C55" s="2">
        <f>VLOOKUP(A55,LB460_CO!B:L,11,0)</f>
        <v>72.45</v>
      </c>
      <c r="D55" s="2">
        <f>'c'!$B$7</f>
        <v>47.125</v>
      </c>
      <c r="E55" s="2">
        <f t="shared" si="2"/>
        <v>119.575</v>
      </c>
      <c r="F55" s="2">
        <f>'c'!$E$8</f>
        <v>123.57500000000002</v>
      </c>
      <c r="G55" s="52">
        <f t="shared" si="3"/>
        <v>243.15000000000003</v>
      </c>
      <c r="H55" s="52">
        <f t="shared" si="4"/>
        <v>1215.7500000000002</v>
      </c>
      <c r="I55" s="2">
        <f t="shared" si="5"/>
        <v>23.914999999999999</v>
      </c>
      <c r="J55" s="2">
        <f>propocet!$L$2</f>
        <v>18.9375</v>
      </c>
      <c r="K55" s="2">
        <f>propocet!$L$5</f>
        <v>23.362499999999997</v>
      </c>
      <c r="L55" s="2">
        <f>propocet!$L$9</f>
        <v>22.787500000000001</v>
      </c>
      <c r="M55" s="2">
        <f>propocet!$L$11</f>
        <v>16.7</v>
      </c>
      <c r="N55" s="2">
        <f>propocet!$L$12</f>
        <v>25.5625</v>
      </c>
      <c r="O55" s="2">
        <f>propocet!$L$13</f>
        <v>16.225000000000001</v>
      </c>
      <c r="P55" s="61">
        <f t="shared" si="6"/>
        <v>25.5625</v>
      </c>
      <c r="Q55" s="52">
        <v>30</v>
      </c>
      <c r="R55" s="2">
        <f t="shared" si="7"/>
        <v>11.0625</v>
      </c>
      <c r="S55" s="2">
        <f t="shared" si="8"/>
        <v>6.6375000000000028</v>
      </c>
      <c r="T55" s="2">
        <f t="shared" si="9"/>
        <v>7.2124999999999986</v>
      </c>
      <c r="U55" s="2">
        <f t="shared" si="10"/>
        <v>13.3</v>
      </c>
      <c r="V55" s="2">
        <f t="shared" si="11"/>
        <v>4.4375</v>
      </c>
      <c r="W55" s="2">
        <f t="shared" si="12"/>
        <v>13.774999999999999</v>
      </c>
      <c r="X55" s="2">
        <f t="shared" si="13"/>
        <v>6.0850000000000009</v>
      </c>
      <c r="Y55" s="2">
        <f t="shared" si="13"/>
        <v>6.0850000000000009</v>
      </c>
      <c r="Z55" s="2">
        <f t="shared" si="13"/>
        <v>6.0850000000000009</v>
      </c>
      <c r="AA55" s="2">
        <f t="shared" si="14"/>
        <v>56.425000000000004</v>
      </c>
      <c r="AB55" s="61">
        <f t="shared" si="15"/>
        <v>0</v>
      </c>
      <c r="AC55" s="61">
        <f t="shared" si="16"/>
        <v>56.425000000000004</v>
      </c>
      <c r="AD55" s="2">
        <f t="shared" si="17"/>
        <v>-4.4375</v>
      </c>
      <c r="AE55" s="2">
        <f t="shared" si="18"/>
        <v>22.1875</v>
      </c>
      <c r="AF55" s="52">
        <f t="shared" si="19"/>
        <v>78.612500000000011</v>
      </c>
      <c r="AG55" s="2">
        <f t="shared" si="20"/>
        <v>0</v>
      </c>
      <c r="AH55" s="67">
        <f t="shared" si="21"/>
        <v>0.238219696969697</v>
      </c>
      <c r="AI55" s="67">
        <f t="shared" si="22"/>
        <v>0.76178030303030297</v>
      </c>
      <c r="AJ55" s="2">
        <f t="shared" si="23"/>
        <v>321.76250000000005</v>
      </c>
      <c r="AK55" s="2">
        <f t="shared" si="24"/>
        <v>1608.8125000000002</v>
      </c>
    </row>
    <row r="56" spans="1:37">
      <c r="A56" t="s">
        <v>548</v>
      </c>
      <c r="B56">
        <v>5</v>
      </c>
      <c r="C56" s="2">
        <f>VLOOKUP(A56,LB460_CO!B:L,11,0)</f>
        <v>137.56041666666667</v>
      </c>
      <c r="D56" s="2">
        <f>'c'!$B$7</f>
        <v>47.125</v>
      </c>
      <c r="E56" s="2">
        <f t="shared" si="2"/>
        <v>184.68541666666667</v>
      </c>
      <c r="F56" s="2">
        <f>'c'!$E$8</f>
        <v>123.57500000000002</v>
      </c>
      <c r="G56" s="52">
        <f t="shared" si="3"/>
        <v>308.26041666666669</v>
      </c>
      <c r="H56" s="52">
        <f t="shared" si="4"/>
        <v>1541.3020833333335</v>
      </c>
      <c r="I56" s="2">
        <f t="shared" si="5"/>
        <v>36.937083333333334</v>
      </c>
      <c r="J56" s="2">
        <f>propocet!$L$2</f>
        <v>18.9375</v>
      </c>
      <c r="K56" s="2">
        <f>propocet!$L$5</f>
        <v>23.362499999999997</v>
      </c>
      <c r="L56" s="2">
        <f>propocet!$L$9</f>
        <v>22.787500000000001</v>
      </c>
      <c r="M56" s="2">
        <f>propocet!$L$11</f>
        <v>16.7</v>
      </c>
      <c r="N56" s="2">
        <f>propocet!$L$12</f>
        <v>25.5625</v>
      </c>
      <c r="O56" s="2">
        <f>propocet!$L$13</f>
        <v>16.225000000000001</v>
      </c>
      <c r="P56" s="61">
        <f t="shared" si="6"/>
        <v>36.937083333333334</v>
      </c>
      <c r="Q56" s="52">
        <v>30</v>
      </c>
      <c r="R56" s="2">
        <f t="shared" si="7"/>
        <v>11.0625</v>
      </c>
      <c r="S56" s="2">
        <f t="shared" si="8"/>
        <v>6.6375000000000028</v>
      </c>
      <c r="T56" s="2">
        <f t="shared" si="9"/>
        <v>7.2124999999999986</v>
      </c>
      <c r="U56" s="2">
        <f t="shared" si="10"/>
        <v>13.3</v>
      </c>
      <c r="V56" s="2">
        <f t="shared" si="11"/>
        <v>4.4375</v>
      </c>
      <c r="W56" s="2">
        <f t="shared" si="12"/>
        <v>13.774999999999999</v>
      </c>
      <c r="X56" s="2">
        <f t="shared" si="13"/>
        <v>-6.9370833333333337</v>
      </c>
      <c r="Y56" s="2">
        <f t="shared" si="13"/>
        <v>-6.9370833333333337</v>
      </c>
      <c r="Z56" s="2">
        <f t="shared" si="13"/>
        <v>-6.9370833333333337</v>
      </c>
      <c r="AA56" s="2">
        <f t="shared" si="14"/>
        <v>56.425000000000004</v>
      </c>
      <c r="AB56" s="61">
        <f t="shared" si="15"/>
        <v>41.622500000000002</v>
      </c>
      <c r="AC56" s="61">
        <f t="shared" si="16"/>
        <v>98.047500000000014</v>
      </c>
      <c r="AD56" s="2">
        <f t="shared" si="17"/>
        <v>6.9370833333333337</v>
      </c>
      <c r="AE56" s="2">
        <f t="shared" si="18"/>
        <v>0</v>
      </c>
      <c r="AF56" s="52">
        <f t="shared" si="19"/>
        <v>98.047500000000014</v>
      </c>
      <c r="AG56" s="2">
        <f t="shared" si="20"/>
        <v>34.685416666666669</v>
      </c>
      <c r="AH56" s="67">
        <f t="shared" si="21"/>
        <v>0.24131328969511018</v>
      </c>
      <c r="AI56" s="67">
        <f t="shared" si="22"/>
        <v>0.75868671030488977</v>
      </c>
      <c r="AJ56" s="2">
        <f t="shared" si="23"/>
        <v>406.3079166666667</v>
      </c>
      <c r="AK56" s="2">
        <f t="shared" si="24"/>
        <v>2031.5395833333334</v>
      </c>
    </row>
    <row r="57" spans="1:37">
      <c r="A57" t="s">
        <v>476</v>
      </c>
      <c r="B57">
        <v>1</v>
      </c>
      <c r="C57" s="2">
        <f>VLOOKUP(A57,LB460_CO!B:L,11,0)</f>
        <v>178.5625</v>
      </c>
      <c r="D57" s="2">
        <f>'c'!$B$7</f>
        <v>47.125</v>
      </c>
      <c r="E57" s="2">
        <f t="shared" si="2"/>
        <v>225.6875</v>
      </c>
      <c r="F57" s="2">
        <f>'c'!$E$8</f>
        <v>123.57500000000002</v>
      </c>
      <c r="G57" s="52">
        <f t="shared" si="3"/>
        <v>349.26250000000005</v>
      </c>
      <c r="H57" s="52">
        <f t="shared" si="4"/>
        <v>349.26250000000005</v>
      </c>
      <c r="I57" s="2">
        <f t="shared" si="5"/>
        <v>45.137500000000003</v>
      </c>
      <c r="J57" s="2">
        <f>propocet!$L$2</f>
        <v>18.9375</v>
      </c>
      <c r="K57" s="2">
        <f>propocet!$L$5</f>
        <v>23.362499999999997</v>
      </c>
      <c r="L57" s="2">
        <f>propocet!$L$9</f>
        <v>22.787500000000001</v>
      </c>
      <c r="M57" s="2">
        <f>propocet!$L$11</f>
        <v>16.7</v>
      </c>
      <c r="N57" s="2">
        <f>propocet!$L$12</f>
        <v>25.5625</v>
      </c>
      <c r="O57" s="2">
        <f>propocet!$L$13</f>
        <v>16.225000000000001</v>
      </c>
      <c r="P57" s="61">
        <f t="shared" si="6"/>
        <v>45.137500000000003</v>
      </c>
      <c r="Q57" s="52">
        <v>30</v>
      </c>
      <c r="R57" s="2">
        <f t="shared" si="7"/>
        <v>11.0625</v>
      </c>
      <c r="S57" s="2">
        <f t="shared" si="8"/>
        <v>6.6375000000000028</v>
      </c>
      <c r="T57" s="2">
        <f t="shared" si="9"/>
        <v>7.2124999999999986</v>
      </c>
      <c r="U57" s="2">
        <f t="shared" si="10"/>
        <v>13.3</v>
      </c>
      <c r="V57" s="2">
        <f t="shared" si="11"/>
        <v>4.4375</v>
      </c>
      <c r="W57" s="2">
        <f t="shared" si="12"/>
        <v>13.774999999999999</v>
      </c>
      <c r="X57" s="2">
        <f t="shared" si="13"/>
        <v>-15.137500000000003</v>
      </c>
      <c r="Y57" s="2">
        <f t="shared" si="13"/>
        <v>-15.137500000000003</v>
      </c>
      <c r="Z57" s="2">
        <f t="shared" si="13"/>
        <v>-15.137500000000003</v>
      </c>
      <c r="AA57" s="2">
        <f t="shared" si="14"/>
        <v>56.425000000000004</v>
      </c>
      <c r="AB57" s="61">
        <f t="shared" si="15"/>
        <v>90.825000000000017</v>
      </c>
      <c r="AC57" s="61">
        <f t="shared" si="16"/>
        <v>147.25000000000003</v>
      </c>
      <c r="AD57" s="2">
        <f t="shared" si="17"/>
        <v>15.137500000000003</v>
      </c>
      <c r="AE57" s="2">
        <f t="shared" si="18"/>
        <v>0</v>
      </c>
      <c r="AF57" s="52">
        <f t="shared" si="19"/>
        <v>147.25000000000003</v>
      </c>
      <c r="AG57" s="2">
        <f t="shared" si="20"/>
        <v>75.687500000000014</v>
      </c>
      <c r="AH57" s="67">
        <f t="shared" si="21"/>
        <v>0.29656856574607893</v>
      </c>
      <c r="AI57" s="67">
        <f t="shared" si="22"/>
        <v>0.70343143425392107</v>
      </c>
      <c r="AJ57" s="2">
        <f t="shared" si="23"/>
        <v>496.51250000000005</v>
      </c>
      <c r="AK57" s="2">
        <f t="shared" si="24"/>
        <v>496.51250000000005</v>
      </c>
    </row>
    <row r="58" spans="1:37">
      <c r="A58" t="s">
        <v>413</v>
      </c>
      <c r="B58">
        <v>1</v>
      </c>
      <c r="C58" s="2">
        <f>VLOOKUP(A58,LB460_CO!B:L,11,0)</f>
        <v>242.23750000000001</v>
      </c>
      <c r="D58" s="2">
        <f>'c'!$B$7</f>
        <v>47.125</v>
      </c>
      <c r="E58" s="2">
        <f t="shared" si="2"/>
        <v>289.36250000000001</v>
      </c>
      <c r="F58" s="2">
        <f>'c'!$E$8</f>
        <v>123.57500000000002</v>
      </c>
      <c r="G58" s="52">
        <f t="shared" si="3"/>
        <v>412.9375</v>
      </c>
      <c r="H58" s="52">
        <f t="shared" si="4"/>
        <v>412.9375</v>
      </c>
      <c r="I58" s="2">
        <f t="shared" si="5"/>
        <v>57.872500000000002</v>
      </c>
      <c r="J58" s="2">
        <f>propocet!$L$2</f>
        <v>18.9375</v>
      </c>
      <c r="K58" s="2">
        <f>propocet!$L$5</f>
        <v>23.362499999999997</v>
      </c>
      <c r="L58" s="2">
        <f>propocet!$L$9</f>
        <v>22.787500000000001</v>
      </c>
      <c r="M58" s="2">
        <f>propocet!$L$11</f>
        <v>16.7</v>
      </c>
      <c r="N58" s="2">
        <f>propocet!$L$12</f>
        <v>25.5625</v>
      </c>
      <c r="O58" s="2">
        <f>propocet!$L$13</f>
        <v>16.225000000000001</v>
      </c>
      <c r="P58" s="61">
        <f t="shared" si="6"/>
        <v>57.872500000000002</v>
      </c>
      <c r="Q58" s="52">
        <v>30</v>
      </c>
      <c r="R58" s="2">
        <f t="shared" si="7"/>
        <v>11.0625</v>
      </c>
      <c r="S58" s="2">
        <f t="shared" si="8"/>
        <v>6.6375000000000028</v>
      </c>
      <c r="T58" s="2">
        <f t="shared" si="9"/>
        <v>7.2124999999999986</v>
      </c>
      <c r="U58" s="2">
        <f t="shared" si="10"/>
        <v>13.3</v>
      </c>
      <c r="V58" s="2">
        <f t="shared" si="11"/>
        <v>4.4375</v>
      </c>
      <c r="W58" s="2">
        <f t="shared" si="12"/>
        <v>13.774999999999999</v>
      </c>
      <c r="X58" s="2">
        <f t="shared" si="13"/>
        <v>-27.872500000000002</v>
      </c>
      <c r="Y58" s="2">
        <f t="shared" si="13"/>
        <v>-27.872500000000002</v>
      </c>
      <c r="Z58" s="2">
        <f t="shared" si="13"/>
        <v>-27.872500000000002</v>
      </c>
      <c r="AA58" s="2">
        <f t="shared" si="14"/>
        <v>56.425000000000004</v>
      </c>
      <c r="AB58" s="61">
        <f t="shared" si="15"/>
        <v>167.23500000000001</v>
      </c>
      <c r="AC58" s="61">
        <f t="shared" si="16"/>
        <v>223.66000000000003</v>
      </c>
      <c r="AD58" s="2">
        <f t="shared" si="17"/>
        <v>27.872500000000002</v>
      </c>
      <c r="AE58" s="2">
        <f t="shared" si="18"/>
        <v>0</v>
      </c>
      <c r="AF58" s="52">
        <f t="shared" si="19"/>
        <v>223.66000000000003</v>
      </c>
      <c r="AG58" s="2">
        <f t="shared" si="20"/>
        <v>139.36250000000001</v>
      </c>
      <c r="AH58" s="67">
        <f t="shared" si="21"/>
        <v>0.35133659808591772</v>
      </c>
      <c r="AI58" s="67">
        <f t="shared" si="22"/>
        <v>0.64866340191408223</v>
      </c>
      <c r="AJ58" s="2">
        <f t="shared" si="23"/>
        <v>636.59750000000008</v>
      </c>
      <c r="AK58" s="2">
        <f t="shared" si="24"/>
        <v>636.59750000000008</v>
      </c>
    </row>
    <row r="59" spans="1:37">
      <c r="A59" t="s">
        <v>414</v>
      </c>
      <c r="B59">
        <v>1</v>
      </c>
      <c r="C59" s="2">
        <f>VLOOKUP(A59,LB460_CO!B:L,11,0)</f>
        <v>242.23750000000001</v>
      </c>
      <c r="D59" s="2">
        <f>'c'!$B$7</f>
        <v>47.125</v>
      </c>
      <c r="E59" s="2">
        <f t="shared" si="2"/>
        <v>289.36250000000001</v>
      </c>
      <c r="F59" s="2">
        <f>'c'!$E$8</f>
        <v>123.57500000000002</v>
      </c>
      <c r="G59" s="52">
        <f t="shared" si="3"/>
        <v>412.9375</v>
      </c>
      <c r="H59" s="52">
        <f t="shared" si="4"/>
        <v>412.9375</v>
      </c>
      <c r="I59" s="2">
        <f t="shared" si="5"/>
        <v>57.872500000000002</v>
      </c>
      <c r="J59" s="2">
        <f>propocet!$L$2</f>
        <v>18.9375</v>
      </c>
      <c r="K59" s="2">
        <f>propocet!$L$5</f>
        <v>23.362499999999997</v>
      </c>
      <c r="L59" s="2">
        <f>propocet!$L$9</f>
        <v>22.787500000000001</v>
      </c>
      <c r="M59" s="2">
        <f>propocet!$L$11</f>
        <v>16.7</v>
      </c>
      <c r="N59" s="2">
        <f>propocet!$L$12</f>
        <v>25.5625</v>
      </c>
      <c r="O59" s="2">
        <f>propocet!$L$13</f>
        <v>16.225000000000001</v>
      </c>
      <c r="P59" s="61">
        <f t="shared" si="6"/>
        <v>57.872500000000002</v>
      </c>
      <c r="Q59" s="52">
        <v>30</v>
      </c>
      <c r="R59" s="2">
        <f t="shared" si="7"/>
        <v>11.0625</v>
      </c>
      <c r="S59" s="2">
        <f t="shared" si="8"/>
        <v>6.6375000000000028</v>
      </c>
      <c r="T59" s="2">
        <f t="shared" si="9"/>
        <v>7.2124999999999986</v>
      </c>
      <c r="U59" s="2">
        <f t="shared" si="10"/>
        <v>13.3</v>
      </c>
      <c r="V59" s="2">
        <f t="shared" si="11"/>
        <v>4.4375</v>
      </c>
      <c r="W59" s="2">
        <f t="shared" si="12"/>
        <v>13.774999999999999</v>
      </c>
      <c r="X59" s="2">
        <f t="shared" si="13"/>
        <v>-27.872500000000002</v>
      </c>
      <c r="Y59" s="2">
        <f t="shared" si="13"/>
        <v>-27.872500000000002</v>
      </c>
      <c r="Z59" s="2">
        <f t="shared" si="13"/>
        <v>-27.872500000000002</v>
      </c>
      <c r="AA59" s="2">
        <f t="shared" si="14"/>
        <v>56.425000000000004</v>
      </c>
      <c r="AB59" s="61">
        <f t="shared" si="15"/>
        <v>167.23500000000001</v>
      </c>
      <c r="AC59" s="61">
        <f t="shared" si="16"/>
        <v>223.66000000000003</v>
      </c>
      <c r="AD59" s="2">
        <f t="shared" si="17"/>
        <v>27.872500000000002</v>
      </c>
      <c r="AE59" s="2">
        <f t="shared" si="18"/>
        <v>0</v>
      </c>
      <c r="AF59" s="52">
        <f t="shared" si="19"/>
        <v>223.66000000000003</v>
      </c>
      <c r="AG59" s="2">
        <f t="shared" si="20"/>
        <v>139.36250000000001</v>
      </c>
      <c r="AH59" s="67">
        <f t="shared" si="21"/>
        <v>0.35133659808591772</v>
      </c>
      <c r="AI59" s="67">
        <f t="shared" si="22"/>
        <v>0.64866340191408223</v>
      </c>
      <c r="AJ59" s="2">
        <f t="shared" si="23"/>
        <v>636.59750000000008</v>
      </c>
      <c r="AK59" s="2">
        <f t="shared" si="24"/>
        <v>636.59750000000008</v>
      </c>
    </row>
    <row r="60" spans="1:37">
      <c r="A60" t="s">
        <v>653</v>
      </c>
      <c r="B60">
        <v>3</v>
      </c>
      <c r="C60" s="2">
        <f>VLOOKUP(A60,LB460_CO!B:L,11,0)</f>
        <v>187.75</v>
      </c>
      <c r="D60" s="2">
        <f>'c'!$B$7</f>
        <v>47.125</v>
      </c>
      <c r="E60" s="2">
        <f t="shared" si="2"/>
        <v>234.875</v>
      </c>
      <c r="F60" s="2">
        <f>'c'!$E$8</f>
        <v>123.57500000000002</v>
      </c>
      <c r="G60" s="52">
        <f t="shared" si="3"/>
        <v>358.45000000000005</v>
      </c>
      <c r="H60" s="52">
        <f t="shared" si="4"/>
        <v>1075.3500000000001</v>
      </c>
      <c r="I60" s="2">
        <f t="shared" si="5"/>
        <v>46.975000000000001</v>
      </c>
      <c r="J60" s="2">
        <f>propocet!$L$2</f>
        <v>18.9375</v>
      </c>
      <c r="K60" s="2">
        <f>propocet!$L$5</f>
        <v>23.362499999999997</v>
      </c>
      <c r="L60" s="2">
        <f>propocet!$L$9</f>
        <v>22.787500000000001</v>
      </c>
      <c r="M60" s="2">
        <f>propocet!$L$11</f>
        <v>16.7</v>
      </c>
      <c r="N60" s="2">
        <f>propocet!$L$12</f>
        <v>25.5625</v>
      </c>
      <c r="O60" s="2">
        <f>propocet!$L$13</f>
        <v>16.225000000000001</v>
      </c>
      <c r="P60" s="61">
        <f t="shared" si="6"/>
        <v>46.975000000000001</v>
      </c>
      <c r="Q60" s="52">
        <v>30</v>
      </c>
      <c r="R60" s="2">
        <f t="shared" si="7"/>
        <v>11.0625</v>
      </c>
      <c r="S60" s="2">
        <f t="shared" si="8"/>
        <v>6.6375000000000028</v>
      </c>
      <c r="T60" s="2">
        <f t="shared" si="9"/>
        <v>7.2124999999999986</v>
      </c>
      <c r="U60" s="2">
        <f t="shared" si="10"/>
        <v>13.3</v>
      </c>
      <c r="V60" s="2">
        <f t="shared" si="11"/>
        <v>4.4375</v>
      </c>
      <c r="W60" s="2">
        <f t="shared" si="12"/>
        <v>13.774999999999999</v>
      </c>
      <c r="X60" s="2">
        <f t="shared" si="13"/>
        <v>-16.975000000000001</v>
      </c>
      <c r="Y60" s="2">
        <f t="shared" si="13"/>
        <v>-16.975000000000001</v>
      </c>
      <c r="Z60" s="2">
        <f t="shared" si="13"/>
        <v>-16.975000000000001</v>
      </c>
      <c r="AA60" s="2">
        <f t="shared" si="14"/>
        <v>56.425000000000004</v>
      </c>
      <c r="AB60" s="61">
        <f t="shared" si="15"/>
        <v>101.85000000000001</v>
      </c>
      <c r="AC60" s="61">
        <f t="shared" si="16"/>
        <v>158.27500000000001</v>
      </c>
      <c r="AD60" s="2">
        <f t="shared" si="17"/>
        <v>16.975000000000001</v>
      </c>
      <c r="AE60" s="2">
        <f t="shared" si="18"/>
        <v>0</v>
      </c>
      <c r="AF60" s="52">
        <f t="shared" si="19"/>
        <v>158.27500000000001</v>
      </c>
      <c r="AG60" s="2">
        <f t="shared" si="20"/>
        <v>84.875</v>
      </c>
      <c r="AH60" s="67">
        <f t="shared" si="21"/>
        <v>0.30630412695340847</v>
      </c>
      <c r="AI60" s="67">
        <f t="shared" si="22"/>
        <v>0.69369587304659153</v>
      </c>
      <c r="AJ60" s="2">
        <f t="shared" si="23"/>
        <v>516.72500000000002</v>
      </c>
      <c r="AK60" s="2">
        <f t="shared" si="24"/>
        <v>1550.1750000000002</v>
      </c>
    </row>
    <row r="61" spans="1:37">
      <c r="A61" t="s">
        <v>155</v>
      </c>
      <c r="B61">
        <v>16</v>
      </c>
      <c r="C61" s="2">
        <f>VLOOKUP(A61,LB460_CO!B:L,11,0)</f>
        <v>199.78750000000002</v>
      </c>
      <c r="D61" s="2">
        <f>'c'!$B$7</f>
        <v>47.125</v>
      </c>
      <c r="E61" s="2">
        <f t="shared" si="2"/>
        <v>246.91250000000002</v>
      </c>
      <c r="F61" s="2">
        <f>'c'!$E$8</f>
        <v>123.57500000000002</v>
      </c>
      <c r="G61" s="52">
        <f t="shared" si="3"/>
        <v>370.48750000000007</v>
      </c>
      <c r="H61" s="52">
        <f t="shared" si="4"/>
        <v>5927.8000000000011</v>
      </c>
      <c r="I61" s="2">
        <f t="shared" si="5"/>
        <v>49.382500000000007</v>
      </c>
      <c r="J61" s="2">
        <f>propocet!$L$2</f>
        <v>18.9375</v>
      </c>
      <c r="K61" s="2">
        <f>propocet!$L$5</f>
        <v>23.362499999999997</v>
      </c>
      <c r="L61" s="2">
        <f>propocet!$L$9</f>
        <v>22.787500000000001</v>
      </c>
      <c r="M61" s="2">
        <f>propocet!$L$11</f>
        <v>16.7</v>
      </c>
      <c r="N61" s="2">
        <f>propocet!$L$12</f>
        <v>25.5625</v>
      </c>
      <c r="O61" s="2">
        <f>propocet!$L$13</f>
        <v>16.225000000000001</v>
      </c>
      <c r="P61" s="61">
        <f t="shared" si="6"/>
        <v>49.382500000000007</v>
      </c>
      <c r="Q61" s="52">
        <v>30</v>
      </c>
      <c r="R61" s="2">
        <f t="shared" si="7"/>
        <v>11.0625</v>
      </c>
      <c r="S61" s="2">
        <f t="shared" si="8"/>
        <v>6.6375000000000028</v>
      </c>
      <c r="T61" s="2">
        <f t="shared" si="9"/>
        <v>7.2124999999999986</v>
      </c>
      <c r="U61" s="2">
        <f t="shared" si="10"/>
        <v>13.3</v>
      </c>
      <c r="V61" s="2">
        <f t="shared" si="11"/>
        <v>4.4375</v>
      </c>
      <c r="W61" s="2">
        <f t="shared" si="12"/>
        <v>13.774999999999999</v>
      </c>
      <c r="X61" s="2">
        <f t="shared" si="13"/>
        <v>-19.382500000000007</v>
      </c>
      <c r="Y61" s="2">
        <f t="shared" si="13"/>
        <v>-19.382500000000007</v>
      </c>
      <c r="Z61" s="2">
        <f t="shared" si="13"/>
        <v>-19.382500000000007</v>
      </c>
      <c r="AA61" s="2">
        <f t="shared" si="14"/>
        <v>56.425000000000004</v>
      </c>
      <c r="AB61" s="61">
        <f t="shared" si="15"/>
        <v>116.29500000000004</v>
      </c>
      <c r="AC61" s="61">
        <f t="shared" si="16"/>
        <v>172.72000000000006</v>
      </c>
      <c r="AD61" s="2">
        <f t="shared" si="17"/>
        <v>19.382500000000007</v>
      </c>
      <c r="AE61" s="2">
        <f t="shared" si="18"/>
        <v>0</v>
      </c>
      <c r="AF61" s="52">
        <f t="shared" si="19"/>
        <v>172.72000000000006</v>
      </c>
      <c r="AG61" s="2">
        <f t="shared" si="20"/>
        <v>96.912500000000037</v>
      </c>
      <c r="AH61" s="67">
        <f t="shared" si="21"/>
        <v>0.3179632092708588</v>
      </c>
      <c r="AI61" s="67">
        <f t="shared" si="22"/>
        <v>0.68203679072914114</v>
      </c>
      <c r="AJ61" s="2">
        <f t="shared" si="23"/>
        <v>543.2075000000001</v>
      </c>
      <c r="AK61" s="2">
        <f t="shared" si="24"/>
        <v>8691.3200000000015</v>
      </c>
    </row>
    <row r="62" spans="1:37">
      <c r="A62" t="s">
        <v>584</v>
      </c>
      <c r="B62">
        <v>1</v>
      </c>
      <c r="C62" s="2">
        <f>VLOOKUP(A62,LB460_CO!B:L,11,0)</f>
        <v>166.52500000000003</v>
      </c>
      <c r="D62" s="2">
        <f>'c'!$B$7</f>
        <v>47.125</v>
      </c>
      <c r="E62" s="2">
        <f t="shared" si="2"/>
        <v>213.65000000000003</v>
      </c>
      <c r="F62" s="2">
        <f>'c'!$E$8</f>
        <v>123.57500000000002</v>
      </c>
      <c r="G62" s="52">
        <f t="shared" si="3"/>
        <v>337.22500000000002</v>
      </c>
      <c r="H62" s="52">
        <f t="shared" si="4"/>
        <v>337.22500000000002</v>
      </c>
      <c r="I62" s="2">
        <f t="shared" si="5"/>
        <v>42.730000000000004</v>
      </c>
      <c r="J62" s="2">
        <f>propocet!$L$2</f>
        <v>18.9375</v>
      </c>
      <c r="K62" s="2">
        <f>propocet!$L$5</f>
        <v>23.362499999999997</v>
      </c>
      <c r="L62" s="2">
        <f>propocet!$L$9</f>
        <v>22.787500000000001</v>
      </c>
      <c r="M62" s="2">
        <f>propocet!$L$11</f>
        <v>16.7</v>
      </c>
      <c r="N62" s="2">
        <f>propocet!$L$12</f>
        <v>25.5625</v>
      </c>
      <c r="O62" s="2">
        <f>propocet!$L$13</f>
        <v>16.225000000000001</v>
      </c>
      <c r="P62" s="61">
        <f t="shared" si="6"/>
        <v>42.730000000000004</v>
      </c>
      <c r="Q62" s="52">
        <v>30</v>
      </c>
      <c r="R62" s="2">
        <f t="shared" si="7"/>
        <v>11.0625</v>
      </c>
      <c r="S62" s="2">
        <f t="shared" si="8"/>
        <v>6.6375000000000028</v>
      </c>
      <c r="T62" s="2">
        <f t="shared" si="9"/>
        <v>7.2124999999999986</v>
      </c>
      <c r="U62" s="2">
        <f t="shared" si="10"/>
        <v>13.3</v>
      </c>
      <c r="V62" s="2">
        <f t="shared" si="11"/>
        <v>4.4375</v>
      </c>
      <c r="W62" s="2">
        <f t="shared" si="12"/>
        <v>13.774999999999999</v>
      </c>
      <c r="X62" s="2">
        <f t="shared" si="13"/>
        <v>-12.730000000000004</v>
      </c>
      <c r="Y62" s="2">
        <f t="shared" si="13"/>
        <v>-12.730000000000004</v>
      </c>
      <c r="Z62" s="2">
        <f t="shared" si="13"/>
        <v>-12.730000000000004</v>
      </c>
      <c r="AA62" s="2">
        <f t="shared" si="14"/>
        <v>56.425000000000004</v>
      </c>
      <c r="AB62" s="61">
        <f t="shared" si="15"/>
        <v>76.380000000000024</v>
      </c>
      <c r="AC62" s="61">
        <f t="shared" si="16"/>
        <v>132.80500000000004</v>
      </c>
      <c r="AD62" s="2">
        <f t="shared" si="17"/>
        <v>12.730000000000004</v>
      </c>
      <c r="AE62" s="2">
        <f t="shared" si="18"/>
        <v>0</v>
      </c>
      <c r="AF62" s="52">
        <f t="shared" si="19"/>
        <v>132.80500000000004</v>
      </c>
      <c r="AG62" s="2">
        <f t="shared" si="20"/>
        <v>63.65000000000002</v>
      </c>
      <c r="AH62" s="67">
        <f t="shared" si="21"/>
        <v>0.28254579494925863</v>
      </c>
      <c r="AI62" s="67">
        <f t="shared" si="22"/>
        <v>0.71745420505074131</v>
      </c>
      <c r="AJ62" s="2">
        <f t="shared" si="23"/>
        <v>470.03000000000009</v>
      </c>
      <c r="AK62" s="2">
        <f t="shared" si="24"/>
        <v>470.03000000000009</v>
      </c>
    </row>
    <row r="63" spans="1:37">
      <c r="A63" t="s">
        <v>300</v>
      </c>
      <c r="B63">
        <v>1</v>
      </c>
      <c r="C63" s="2">
        <f>VLOOKUP(A63,LB460_CO!B:L,11,0)</f>
        <v>213.65833333333333</v>
      </c>
      <c r="D63" s="2">
        <f>'c'!$B$7</f>
        <v>47.125</v>
      </c>
      <c r="E63" s="2">
        <f t="shared" ref="E63:E125" si="25">D63+C63</f>
        <v>260.7833333333333</v>
      </c>
      <c r="F63" s="2">
        <f>'c'!$E$8</f>
        <v>123.57500000000002</v>
      </c>
      <c r="G63" s="52">
        <f t="shared" ref="G63:G125" si="26">F63+E63</f>
        <v>384.35833333333335</v>
      </c>
      <c r="H63" s="52">
        <f t="shared" si="4"/>
        <v>384.35833333333335</v>
      </c>
      <c r="I63" s="2">
        <f t="shared" ref="I63:I125" si="27">E63/5</f>
        <v>52.156666666666659</v>
      </c>
      <c r="J63" s="2">
        <f>propocet!$L$2</f>
        <v>18.9375</v>
      </c>
      <c r="K63" s="2">
        <f>propocet!$L$5</f>
        <v>23.362499999999997</v>
      </c>
      <c r="L63" s="2">
        <f>propocet!$L$9</f>
        <v>22.787500000000001</v>
      </c>
      <c r="M63" s="2">
        <f>propocet!$L$11</f>
        <v>16.7</v>
      </c>
      <c r="N63" s="2">
        <f>propocet!$L$12</f>
        <v>25.5625</v>
      </c>
      <c r="O63" s="2">
        <f>propocet!$L$13</f>
        <v>16.225000000000001</v>
      </c>
      <c r="P63" s="61">
        <f t="shared" ref="P63:P125" si="28">MAX(I63:O63)</f>
        <v>52.156666666666659</v>
      </c>
      <c r="Q63" s="52">
        <v>30</v>
      </c>
      <c r="R63" s="2">
        <f t="shared" ref="R63:R125" si="29">$Q63-J63</f>
        <v>11.0625</v>
      </c>
      <c r="S63" s="2">
        <f t="shared" ref="S63:S125" si="30">$Q63-K63</f>
        <v>6.6375000000000028</v>
      </c>
      <c r="T63" s="2">
        <f t="shared" ref="T63:T125" si="31">$Q63-L63</f>
        <v>7.2124999999999986</v>
      </c>
      <c r="U63" s="2">
        <f t="shared" ref="U63:U125" si="32">$Q63-M63</f>
        <v>13.3</v>
      </c>
      <c r="V63" s="2">
        <f t="shared" ref="V63:V125" si="33">$Q63-N63</f>
        <v>4.4375</v>
      </c>
      <c r="W63" s="2">
        <f t="shared" ref="W63:W125" si="34">$Q63-O63</f>
        <v>13.774999999999999</v>
      </c>
      <c r="X63" s="2">
        <f t="shared" ref="X63:Z125" si="35">$Q63-$I63</f>
        <v>-22.156666666666659</v>
      </c>
      <c r="Y63" s="2">
        <f t="shared" si="35"/>
        <v>-22.156666666666659</v>
      </c>
      <c r="Z63" s="2">
        <f t="shared" si="35"/>
        <v>-22.156666666666659</v>
      </c>
      <c r="AA63" s="2">
        <f t="shared" ref="AA63:AA125" si="36">SUM(R63:W63)</f>
        <v>56.425000000000004</v>
      </c>
      <c r="AB63" s="61">
        <f t="shared" ref="AB63:AB125" si="37">IF(AD63&gt;=0,AD63*6,0)</f>
        <v>132.93999999999994</v>
      </c>
      <c r="AC63" s="61">
        <f t="shared" ref="AC63:AC125" si="38">AA63+AB63</f>
        <v>189.36499999999995</v>
      </c>
      <c r="AD63" s="2">
        <f t="shared" ref="AD63:AD125" si="39">P63-Q63</f>
        <v>22.156666666666659</v>
      </c>
      <c r="AE63" s="2">
        <f t="shared" si="18"/>
        <v>0</v>
      </c>
      <c r="AF63" s="52">
        <f t="shared" ref="AF63:AF125" si="40">AC63+AE63</f>
        <v>189.36499999999995</v>
      </c>
      <c r="AG63" s="2">
        <f t="shared" si="20"/>
        <v>110.7833333333333</v>
      </c>
      <c r="AH63" s="67">
        <f t="shared" si="21"/>
        <v>0.33006327091455229</v>
      </c>
      <c r="AI63" s="67">
        <f t="shared" si="22"/>
        <v>0.66993672908544766</v>
      </c>
      <c r="AJ63" s="2">
        <f t="shared" si="23"/>
        <v>573.72333333333336</v>
      </c>
      <c r="AK63" s="2">
        <f t="shared" si="24"/>
        <v>573.72333333333336</v>
      </c>
    </row>
    <row r="64" spans="1:37">
      <c r="A64" t="s">
        <v>585</v>
      </c>
      <c r="B64">
        <v>2</v>
      </c>
      <c r="C64" s="2">
        <f>VLOOKUP(A64,LB460_CO!B:L,11,0)</f>
        <v>106.96666666666665</v>
      </c>
      <c r="D64" s="2">
        <f>'c'!$B$7</f>
        <v>47.125</v>
      </c>
      <c r="E64" s="2">
        <f t="shared" si="25"/>
        <v>154.09166666666664</v>
      </c>
      <c r="F64" s="2">
        <f>'c'!$E$8</f>
        <v>123.57500000000002</v>
      </c>
      <c r="G64" s="52">
        <f t="shared" si="26"/>
        <v>277.66666666666663</v>
      </c>
      <c r="H64" s="52">
        <f t="shared" si="4"/>
        <v>555.33333333333326</v>
      </c>
      <c r="I64" s="2">
        <f t="shared" si="27"/>
        <v>30.818333333333328</v>
      </c>
      <c r="J64" s="2">
        <f>propocet!$L$2</f>
        <v>18.9375</v>
      </c>
      <c r="K64" s="2">
        <f>propocet!$L$5</f>
        <v>23.362499999999997</v>
      </c>
      <c r="L64" s="2">
        <f>propocet!$L$9</f>
        <v>22.787500000000001</v>
      </c>
      <c r="M64" s="2">
        <f>propocet!$L$11</f>
        <v>16.7</v>
      </c>
      <c r="N64" s="2">
        <f>propocet!$L$12</f>
        <v>25.5625</v>
      </c>
      <c r="O64" s="2">
        <f>propocet!$L$13</f>
        <v>16.225000000000001</v>
      </c>
      <c r="P64" s="61">
        <f t="shared" si="28"/>
        <v>30.818333333333328</v>
      </c>
      <c r="Q64" s="52">
        <v>30</v>
      </c>
      <c r="R64" s="2">
        <f t="shared" si="29"/>
        <v>11.0625</v>
      </c>
      <c r="S64" s="2">
        <f t="shared" si="30"/>
        <v>6.6375000000000028</v>
      </c>
      <c r="T64" s="2">
        <f t="shared" si="31"/>
        <v>7.2124999999999986</v>
      </c>
      <c r="U64" s="2">
        <f t="shared" si="32"/>
        <v>13.3</v>
      </c>
      <c r="V64" s="2">
        <f t="shared" si="33"/>
        <v>4.4375</v>
      </c>
      <c r="W64" s="2">
        <f t="shared" si="34"/>
        <v>13.774999999999999</v>
      </c>
      <c r="X64" s="2">
        <f t="shared" si="35"/>
        <v>-0.81833333333332803</v>
      </c>
      <c r="Y64" s="2">
        <f t="shared" si="35"/>
        <v>-0.81833333333332803</v>
      </c>
      <c r="Z64" s="2">
        <f t="shared" si="35"/>
        <v>-0.81833333333332803</v>
      </c>
      <c r="AA64" s="2">
        <f t="shared" si="36"/>
        <v>56.425000000000004</v>
      </c>
      <c r="AB64" s="61">
        <f t="shared" si="37"/>
        <v>4.9099999999999682</v>
      </c>
      <c r="AC64" s="61">
        <f t="shared" si="38"/>
        <v>61.334999999999972</v>
      </c>
      <c r="AD64" s="2">
        <f t="shared" si="39"/>
        <v>0.81833333333332803</v>
      </c>
      <c r="AE64" s="2">
        <f t="shared" si="18"/>
        <v>0</v>
      </c>
      <c r="AF64" s="52">
        <f t="shared" si="40"/>
        <v>61.334999999999972</v>
      </c>
      <c r="AG64" s="2">
        <f t="shared" si="20"/>
        <v>4.0916666666666401</v>
      </c>
      <c r="AH64" s="67">
        <f t="shared" si="21"/>
        <v>0.18092831402008835</v>
      </c>
      <c r="AI64" s="67">
        <f t="shared" si="22"/>
        <v>0.81907168597991165</v>
      </c>
      <c r="AJ64" s="2">
        <f t="shared" si="23"/>
        <v>339.00166666666661</v>
      </c>
      <c r="AK64" s="2">
        <f t="shared" si="24"/>
        <v>678.00333333333322</v>
      </c>
    </row>
    <row r="65" spans="1:37" hidden="1">
      <c r="A65" t="s">
        <v>635</v>
      </c>
      <c r="B65">
        <v>1</v>
      </c>
      <c r="C65" s="2">
        <f>VLOOKUP(A65,LB460_CO!B:L,11,0)</f>
        <v>93.237499999999983</v>
      </c>
      <c r="D65" s="2">
        <f>'c'!$B$7</f>
        <v>47.125</v>
      </c>
      <c r="E65" s="2">
        <f t="shared" si="25"/>
        <v>140.36249999999998</v>
      </c>
      <c r="F65" s="2">
        <f>'c'!$E$8</f>
        <v>123.57500000000002</v>
      </c>
      <c r="G65" s="52">
        <f t="shared" si="26"/>
        <v>263.9375</v>
      </c>
      <c r="H65" s="52">
        <f t="shared" si="4"/>
        <v>263.9375</v>
      </c>
      <c r="I65" s="2">
        <f t="shared" si="27"/>
        <v>28.072499999999998</v>
      </c>
      <c r="J65" s="2">
        <f>propocet!$L$2</f>
        <v>18.9375</v>
      </c>
      <c r="K65" s="2">
        <f>propocet!$L$5</f>
        <v>23.362499999999997</v>
      </c>
      <c r="L65" s="2">
        <f>propocet!$L$9</f>
        <v>22.787500000000001</v>
      </c>
      <c r="M65" s="2">
        <f>propocet!$L$11</f>
        <v>16.7</v>
      </c>
      <c r="N65" s="2">
        <f>propocet!$L$12</f>
        <v>25.5625</v>
      </c>
      <c r="O65" s="2">
        <f>propocet!$L$13</f>
        <v>16.225000000000001</v>
      </c>
      <c r="P65" s="61">
        <f t="shared" si="28"/>
        <v>28.072499999999998</v>
      </c>
      <c r="Q65" s="52">
        <v>30</v>
      </c>
      <c r="R65" s="2">
        <f t="shared" si="29"/>
        <v>11.0625</v>
      </c>
      <c r="S65" s="2">
        <f t="shared" si="30"/>
        <v>6.6375000000000028</v>
      </c>
      <c r="T65" s="2">
        <f t="shared" si="31"/>
        <v>7.2124999999999986</v>
      </c>
      <c r="U65" s="2">
        <f t="shared" si="32"/>
        <v>13.3</v>
      </c>
      <c r="V65" s="2">
        <f t="shared" si="33"/>
        <v>4.4375</v>
      </c>
      <c r="W65" s="2">
        <f t="shared" si="34"/>
        <v>13.774999999999999</v>
      </c>
      <c r="X65" s="2">
        <f t="shared" si="35"/>
        <v>1.927500000000002</v>
      </c>
      <c r="Y65" s="2">
        <f t="shared" si="35"/>
        <v>1.927500000000002</v>
      </c>
      <c r="Z65" s="2">
        <f t="shared" si="35"/>
        <v>1.927500000000002</v>
      </c>
      <c r="AA65" s="2">
        <f t="shared" si="36"/>
        <v>56.425000000000004</v>
      </c>
      <c r="AB65" s="61">
        <f t="shared" si="37"/>
        <v>0</v>
      </c>
      <c r="AC65" s="61">
        <f t="shared" si="38"/>
        <v>56.425000000000004</v>
      </c>
      <c r="AD65" s="2">
        <f t="shared" si="39"/>
        <v>-1.927500000000002</v>
      </c>
      <c r="AE65" s="2">
        <f t="shared" si="18"/>
        <v>9.6375000000000099</v>
      </c>
      <c r="AF65" s="52">
        <f t="shared" si="40"/>
        <v>66.062500000000014</v>
      </c>
      <c r="AG65" s="2">
        <f t="shared" si="20"/>
        <v>0</v>
      </c>
      <c r="AH65" s="67">
        <f t="shared" si="21"/>
        <v>0.20018939393939397</v>
      </c>
      <c r="AI65" s="67">
        <f t="shared" si="22"/>
        <v>0.79981060606060606</v>
      </c>
      <c r="AJ65" s="2">
        <f t="shared" si="23"/>
        <v>330</v>
      </c>
      <c r="AK65" s="2">
        <f t="shared" si="24"/>
        <v>330</v>
      </c>
    </row>
    <row r="66" spans="1:37" hidden="1">
      <c r="A66" t="s">
        <v>636</v>
      </c>
      <c r="B66">
        <v>1</v>
      </c>
      <c r="C66" s="2">
        <f>VLOOKUP(A66,LB460_CO!B:L,11,0)</f>
        <v>93.237499999999983</v>
      </c>
      <c r="D66" s="2">
        <f>'c'!$B$7</f>
        <v>47.125</v>
      </c>
      <c r="E66" s="2">
        <f t="shared" si="25"/>
        <v>140.36249999999998</v>
      </c>
      <c r="F66" s="2">
        <f>'c'!$E$8</f>
        <v>123.57500000000002</v>
      </c>
      <c r="G66" s="52">
        <f t="shared" si="26"/>
        <v>263.9375</v>
      </c>
      <c r="H66" s="52">
        <f t="shared" si="4"/>
        <v>263.9375</v>
      </c>
      <c r="I66" s="2">
        <f t="shared" si="27"/>
        <v>28.072499999999998</v>
      </c>
      <c r="J66" s="2">
        <f>propocet!$L$2</f>
        <v>18.9375</v>
      </c>
      <c r="K66" s="2">
        <f>propocet!$L$5</f>
        <v>23.362499999999997</v>
      </c>
      <c r="L66" s="2">
        <f>propocet!$L$9</f>
        <v>22.787500000000001</v>
      </c>
      <c r="M66" s="2">
        <f>propocet!$L$11</f>
        <v>16.7</v>
      </c>
      <c r="N66" s="2">
        <f>propocet!$L$12</f>
        <v>25.5625</v>
      </c>
      <c r="O66" s="2">
        <f>propocet!$L$13</f>
        <v>16.225000000000001</v>
      </c>
      <c r="P66" s="61">
        <f t="shared" si="28"/>
        <v>28.072499999999998</v>
      </c>
      <c r="Q66" s="52">
        <v>30</v>
      </c>
      <c r="R66" s="2">
        <f t="shared" si="29"/>
        <v>11.0625</v>
      </c>
      <c r="S66" s="2">
        <f t="shared" si="30"/>
        <v>6.6375000000000028</v>
      </c>
      <c r="T66" s="2">
        <f t="shared" si="31"/>
        <v>7.2124999999999986</v>
      </c>
      <c r="U66" s="2">
        <f t="shared" si="32"/>
        <v>13.3</v>
      </c>
      <c r="V66" s="2">
        <f t="shared" si="33"/>
        <v>4.4375</v>
      </c>
      <c r="W66" s="2">
        <f t="shared" si="34"/>
        <v>13.774999999999999</v>
      </c>
      <c r="X66" s="2">
        <f t="shared" si="35"/>
        <v>1.927500000000002</v>
      </c>
      <c r="Y66" s="2">
        <f t="shared" si="35"/>
        <v>1.927500000000002</v>
      </c>
      <c r="Z66" s="2">
        <f t="shared" si="35"/>
        <v>1.927500000000002</v>
      </c>
      <c r="AA66" s="2">
        <f t="shared" si="36"/>
        <v>56.425000000000004</v>
      </c>
      <c r="AB66" s="61">
        <f t="shared" si="37"/>
        <v>0</v>
      </c>
      <c r="AC66" s="61">
        <f t="shared" si="38"/>
        <v>56.425000000000004</v>
      </c>
      <c r="AD66" s="2">
        <f t="shared" si="39"/>
        <v>-1.927500000000002</v>
      </c>
      <c r="AE66" s="2">
        <f t="shared" si="18"/>
        <v>9.6375000000000099</v>
      </c>
      <c r="AF66" s="52">
        <f t="shared" si="40"/>
        <v>66.062500000000014</v>
      </c>
      <c r="AG66" s="2">
        <f t="shared" si="20"/>
        <v>0</v>
      </c>
      <c r="AH66" s="67">
        <f t="shared" si="21"/>
        <v>0.20018939393939397</v>
      </c>
      <c r="AI66" s="67">
        <f t="shared" si="22"/>
        <v>0.79981060606060606</v>
      </c>
      <c r="AJ66" s="2">
        <f t="shared" si="23"/>
        <v>330</v>
      </c>
      <c r="AK66" s="2">
        <f t="shared" si="24"/>
        <v>330</v>
      </c>
    </row>
    <row r="67" spans="1:37" hidden="1">
      <c r="A67" t="s">
        <v>637</v>
      </c>
      <c r="B67">
        <v>1</v>
      </c>
      <c r="C67" s="2">
        <f>VLOOKUP(A67,LB460_CO!B:L,11,0)</f>
        <v>93.237499999999983</v>
      </c>
      <c r="D67" s="2">
        <f>'c'!$B$7</f>
        <v>47.125</v>
      </c>
      <c r="E67" s="2">
        <f t="shared" si="25"/>
        <v>140.36249999999998</v>
      </c>
      <c r="F67" s="2">
        <f>'c'!$E$8</f>
        <v>123.57500000000002</v>
      </c>
      <c r="G67" s="52">
        <f t="shared" si="26"/>
        <v>263.9375</v>
      </c>
      <c r="H67" s="52">
        <f t="shared" ref="H67:H130" si="41">G67*B67</f>
        <v>263.9375</v>
      </c>
      <c r="I67" s="2">
        <f t="shared" si="27"/>
        <v>28.072499999999998</v>
      </c>
      <c r="J67" s="2">
        <f>propocet!$L$2</f>
        <v>18.9375</v>
      </c>
      <c r="K67" s="2">
        <f>propocet!$L$5</f>
        <v>23.362499999999997</v>
      </c>
      <c r="L67" s="2">
        <f>propocet!$L$9</f>
        <v>22.787500000000001</v>
      </c>
      <c r="M67" s="2">
        <f>propocet!$L$11</f>
        <v>16.7</v>
      </c>
      <c r="N67" s="2">
        <f>propocet!$L$12</f>
        <v>25.5625</v>
      </c>
      <c r="O67" s="2">
        <f>propocet!$L$13</f>
        <v>16.225000000000001</v>
      </c>
      <c r="P67" s="61">
        <f t="shared" si="28"/>
        <v>28.072499999999998</v>
      </c>
      <c r="Q67" s="52">
        <v>30</v>
      </c>
      <c r="R67" s="2">
        <f t="shared" si="29"/>
        <v>11.0625</v>
      </c>
      <c r="S67" s="2">
        <f t="shared" si="30"/>
        <v>6.6375000000000028</v>
      </c>
      <c r="T67" s="2">
        <f t="shared" si="31"/>
        <v>7.2124999999999986</v>
      </c>
      <c r="U67" s="2">
        <f t="shared" si="32"/>
        <v>13.3</v>
      </c>
      <c r="V67" s="2">
        <f t="shared" si="33"/>
        <v>4.4375</v>
      </c>
      <c r="W67" s="2">
        <f t="shared" si="34"/>
        <v>13.774999999999999</v>
      </c>
      <c r="X67" s="2">
        <f t="shared" si="35"/>
        <v>1.927500000000002</v>
      </c>
      <c r="Y67" s="2">
        <f t="shared" si="35"/>
        <v>1.927500000000002</v>
      </c>
      <c r="Z67" s="2">
        <f t="shared" si="35"/>
        <v>1.927500000000002</v>
      </c>
      <c r="AA67" s="2">
        <f t="shared" si="36"/>
        <v>56.425000000000004</v>
      </c>
      <c r="AB67" s="61">
        <f t="shared" si="37"/>
        <v>0</v>
      </c>
      <c r="AC67" s="61">
        <f t="shared" si="38"/>
        <v>56.425000000000004</v>
      </c>
      <c r="AD67" s="2">
        <f t="shared" si="39"/>
        <v>-1.927500000000002</v>
      </c>
      <c r="AE67" s="2">
        <f t="shared" ref="AE67:AE130" si="42">IF(AD67&lt;0,(-1)*AD67*5,0)</f>
        <v>9.6375000000000099</v>
      </c>
      <c r="AF67" s="52">
        <f t="shared" si="40"/>
        <v>66.062500000000014</v>
      </c>
      <c r="AG67" s="2">
        <f t="shared" ref="AG67:AG130" si="43">IF(AD67&gt;0,AD67*5,0)</f>
        <v>0</v>
      </c>
      <c r="AH67" s="67">
        <f t="shared" ref="AH67:AH130" si="44">AF67/(11*IF(AD67&gt;0,P67,Q67))</f>
        <v>0.20018939393939397</v>
      </c>
      <c r="AI67" s="67">
        <f t="shared" ref="AI67:AI130" si="45">1-AH67</f>
        <v>0.79981060606060606</v>
      </c>
      <c r="AJ67" s="2">
        <f t="shared" ref="AJ67:AJ130" si="46">AC67+G67+AE67</f>
        <v>330</v>
      </c>
      <c r="AK67" s="2">
        <f t="shared" ref="AK67:AK130" si="47">AJ67*B67</f>
        <v>330</v>
      </c>
    </row>
    <row r="68" spans="1:37" hidden="1">
      <c r="A68" t="s">
        <v>638</v>
      </c>
      <c r="B68">
        <v>1</v>
      </c>
      <c r="C68" s="2">
        <f>VLOOKUP(A68,LB460_CO!B:L,11,0)</f>
        <v>93.237499999999983</v>
      </c>
      <c r="D68" s="2">
        <f>'c'!$B$7</f>
        <v>47.125</v>
      </c>
      <c r="E68" s="2">
        <f t="shared" si="25"/>
        <v>140.36249999999998</v>
      </c>
      <c r="F68" s="2">
        <f>'c'!$E$8</f>
        <v>123.57500000000002</v>
      </c>
      <c r="G68" s="52">
        <f t="shared" si="26"/>
        <v>263.9375</v>
      </c>
      <c r="H68" s="52">
        <f t="shared" si="41"/>
        <v>263.9375</v>
      </c>
      <c r="I68" s="2">
        <f t="shared" si="27"/>
        <v>28.072499999999998</v>
      </c>
      <c r="J68" s="2">
        <f>propocet!$L$2</f>
        <v>18.9375</v>
      </c>
      <c r="K68" s="2">
        <f>propocet!$L$5</f>
        <v>23.362499999999997</v>
      </c>
      <c r="L68" s="2">
        <f>propocet!$L$9</f>
        <v>22.787500000000001</v>
      </c>
      <c r="M68" s="2">
        <f>propocet!$L$11</f>
        <v>16.7</v>
      </c>
      <c r="N68" s="2">
        <f>propocet!$L$12</f>
        <v>25.5625</v>
      </c>
      <c r="O68" s="2">
        <f>propocet!$L$13</f>
        <v>16.225000000000001</v>
      </c>
      <c r="P68" s="61">
        <f t="shared" si="28"/>
        <v>28.072499999999998</v>
      </c>
      <c r="Q68" s="52">
        <v>30</v>
      </c>
      <c r="R68" s="2">
        <f t="shared" si="29"/>
        <v>11.0625</v>
      </c>
      <c r="S68" s="2">
        <f t="shared" si="30"/>
        <v>6.6375000000000028</v>
      </c>
      <c r="T68" s="2">
        <f t="shared" si="31"/>
        <v>7.2124999999999986</v>
      </c>
      <c r="U68" s="2">
        <f t="shared" si="32"/>
        <v>13.3</v>
      </c>
      <c r="V68" s="2">
        <f t="shared" si="33"/>
        <v>4.4375</v>
      </c>
      <c r="W68" s="2">
        <f t="shared" si="34"/>
        <v>13.774999999999999</v>
      </c>
      <c r="X68" s="2">
        <f t="shared" si="35"/>
        <v>1.927500000000002</v>
      </c>
      <c r="Y68" s="2">
        <f t="shared" si="35"/>
        <v>1.927500000000002</v>
      </c>
      <c r="Z68" s="2">
        <f t="shared" si="35"/>
        <v>1.927500000000002</v>
      </c>
      <c r="AA68" s="2">
        <f t="shared" si="36"/>
        <v>56.425000000000004</v>
      </c>
      <c r="AB68" s="61">
        <f t="shared" si="37"/>
        <v>0</v>
      </c>
      <c r="AC68" s="61">
        <f t="shared" si="38"/>
        <v>56.425000000000004</v>
      </c>
      <c r="AD68" s="2">
        <f t="shared" si="39"/>
        <v>-1.927500000000002</v>
      </c>
      <c r="AE68" s="2">
        <f t="shared" si="42"/>
        <v>9.6375000000000099</v>
      </c>
      <c r="AF68" s="52">
        <f t="shared" si="40"/>
        <v>66.062500000000014</v>
      </c>
      <c r="AG68" s="2">
        <f t="shared" si="43"/>
        <v>0</v>
      </c>
      <c r="AH68" s="67">
        <f t="shared" si="44"/>
        <v>0.20018939393939397</v>
      </c>
      <c r="AI68" s="67">
        <f t="shared" si="45"/>
        <v>0.79981060606060606</v>
      </c>
      <c r="AJ68" s="2">
        <f t="shared" si="46"/>
        <v>330</v>
      </c>
      <c r="AK68" s="2">
        <f t="shared" si="47"/>
        <v>330</v>
      </c>
    </row>
    <row r="69" spans="1:37" hidden="1">
      <c r="A69" t="s">
        <v>639</v>
      </c>
      <c r="B69">
        <v>1</v>
      </c>
      <c r="C69" s="2">
        <f>VLOOKUP(A69,LB460_CO!B:L,11,0)</f>
        <v>93.237499999999983</v>
      </c>
      <c r="D69" s="2">
        <f>'c'!$B$7</f>
        <v>47.125</v>
      </c>
      <c r="E69" s="2">
        <f t="shared" si="25"/>
        <v>140.36249999999998</v>
      </c>
      <c r="F69" s="2">
        <f>'c'!$E$8</f>
        <v>123.57500000000002</v>
      </c>
      <c r="G69" s="52">
        <f t="shared" si="26"/>
        <v>263.9375</v>
      </c>
      <c r="H69" s="52">
        <f t="shared" si="41"/>
        <v>263.9375</v>
      </c>
      <c r="I69" s="2">
        <f t="shared" si="27"/>
        <v>28.072499999999998</v>
      </c>
      <c r="J69" s="2">
        <f>propocet!$L$2</f>
        <v>18.9375</v>
      </c>
      <c r="K69" s="2">
        <f>propocet!$L$5</f>
        <v>23.362499999999997</v>
      </c>
      <c r="L69" s="2">
        <f>propocet!$L$9</f>
        <v>22.787500000000001</v>
      </c>
      <c r="M69" s="2">
        <f>propocet!$L$11</f>
        <v>16.7</v>
      </c>
      <c r="N69" s="2">
        <f>propocet!$L$12</f>
        <v>25.5625</v>
      </c>
      <c r="O69" s="2">
        <f>propocet!$L$13</f>
        <v>16.225000000000001</v>
      </c>
      <c r="P69" s="61">
        <f t="shared" si="28"/>
        <v>28.072499999999998</v>
      </c>
      <c r="Q69" s="52">
        <v>30</v>
      </c>
      <c r="R69" s="2">
        <f t="shared" si="29"/>
        <v>11.0625</v>
      </c>
      <c r="S69" s="2">
        <f t="shared" si="30"/>
        <v>6.6375000000000028</v>
      </c>
      <c r="T69" s="2">
        <f t="shared" si="31"/>
        <v>7.2124999999999986</v>
      </c>
      <c r="U69" s="2">
        <f t="shared" si="32"/>
        <v>13.3</v>
      </c>
      <c r="V69" s="2">
        <f t="shared" si="33"/>
        <v>4.4375</v>
      </c>
      <c r="W69" s="2">
        <f t="shared" si="34"/>
        <v>13.774999999999999</v>
      </c>
      <c r="X69" s="2">
        <f t="shared" si="35"/>
        <v>1.927500000000002</v>
      </c>
      <c r="Y69" s="2">
        <f t="shared" si="35"/>
        <v>1.927500000000002</v>
      </c>
      <c r="Z69" s="2">
        <f t="shared" si="35"/>
        <v>1.927500000000002</v>
      </c>
      <c r="AA69" s="2">
        <f t="shared" si="36"/>
        <v>56.425000000000004</v>
      </c>
      <c r="AB69" s="61">
        <f t="shared" si="37"/>
        <v>0</v>
      </c>
      <c r="AC69" s="61">
        <f t="shared" si="38"/>
        <v>56.425000000000004</v>
      </c>
      <c r="AD69" s="2">
        <f t="shared" si="39"/>
        <v>-1.927500000000002</v>
      </c>
      <c r="AE69" s="2">
        <f t="shared" si="42"/>
        <v>9.6375000000000099</v>
      </c>
      <c r="AF69" s="52">
        <f t="shared" si="40"/>
        <v>66.062500000000014</v>
      </c>
      <c r="AG69" s="2">
        <f t="shared" si="43"/>
        <v>0</v>
      </c>
      <c r="AH69" s="67">
        <f t="shared" si="44"/>
        <v>0.20018939393939397</v>
      </c>
      <c r="AI69" s="67">
        <f t="shared" si="45"/>
        <v>0.79981060606060606</v>
      </c>
      <c r="AJ69" s="2">
        <f t="shared" si="46"/>
        <v>330</v>
      </c>
      <c r="AK69" s="2">
        <f t="shared" si="47"/>
        <v>330</v>
      </c>
    </row>
    <row r="70" spans="1:37" hidden="1">
      <c r="A70" t="s">
        <v>640</v>
      </c>
      <c r="B70">
        <v>1</v>
      </c>
      <c r="C70" s="2">
        <f>VLOOKUP(A70,LB460_CO!B:L,11,0)</f>
        <v>93.237499999999983</v>
      </c>
      <c r="D70" s="2">
        <f>'c'!$B$7</f>
        <v>47.125</v>
      </c>
      <c r="E70" s="2">
        <f t="shared" si="25"/>
        <v>140.36249999999998</v>
      </c>
      <c r="F70" s="2">
        <f>'c'!$E$8</f>
        <v>123.57500000000002</v>
      </c>
      <c r="G70" s="52">
        <f t="shared" si="26"/>
        <v>263.9375</v>
      </c>
      <c r="H70" s="52">
        <f t="shared" si="41"/>
        <v>263.9375</v>
      </c>
      <c r="I70" s="2">
        <f t="shared" si="27"/>
        <v>28.072499999999998</v>
      </c>
      <c r="J70" s="2">
        <f>propocet!$L$2</f>
        <v>18.9375</v>
      </c>
      <c r="K70" s="2">
        <f>propocet!$L$5</f>
        <v>23.362499999999997</v>
      </c>
      <c r="L70" s="2">
        <f>propocet!$L$9</f>
        <v>22.787500000000001</v>
      </c>
      <c r="M70" s="2">
        <f>propocet!$L$11</f>
        <v>16.7</v>
      </c>
      <c r="N70" s="2">
        <f>propocet!$L$12</f>
        <v>25.5625</v>
      </c>
      <c r="O70" s="2">
        <f>propocet!$L$13</f>
        <v>16.225000000000001</v>
      </c>
      <c r="P70" s="61">
        <f t="shared" si="28"/>
        <v>28.072499999999998</v>
      </c>
      <c r="Q70" s="52">
        <v>30</v>
      </c>
      <c r="R70" s="2">
        <f t="shared" si="29"/>
        <v>11.0625</v>
      </c>
      <c r="S70" s="2">
        <f t="shared" si="30"/>
        <v>6.6375000000000028</v>
      </c>
      <c r="T70" s="2">
        <f t="shared" si="31"/>
        <v>7.2124999999999986</v>
      </c>
      <c r="U70" s="2">
        <f t="shared" si="32"/>
        <v>13.3</v>
      </c>
      <c r="V70" s="2">
        <f t="shared" si="33"/>
        <v>4.4375</v>
      </c>
      <c r="W70" s="2">
        <f t="shared" si="34"/>
        <v>13.774999999999999</v>
      </c>
      <c r="X70" s="2">
        <f t="shared" si="35"/>
        <v>1.927500000000002</v>
      </c>
      <c r="Y70" s="2">
        <f t="shared" si="35"/>
        <v>1.927500000000002</v>
      </c>
      <c r="Z70" s="2">
        <f t="shared" si="35"/>
        <v>1.927500000000002</v>
      </c>
      <c r="AA70" s="2">
        <f t="shared" si="36"/>
        <v>56.425000000000004</v>
      </c>
      <c r="AB70" s="61">
        <f t="shared" si="37"/>
        <v>0</v>
      </c>
      <c r="AC70" s="61">
        <f t="shared" si="38"/>
        <v>56.425000000000004</v>
      </c>
      <c r="AD70" s="2">
        <f t="shared" si="39"/>
        <v>-1.927500000000002</v>
      </c>
      <c r="AE70" s="2">
        <f t="shared" si="42"/>
        <v>9.6375000000000099</v>
      </c>
      <c r="AF70" s="52">
        <f t="shared" si="40"/>
        <v>66.062500000000014</v>
      </c>
      <c r="AG70" s="2">
        <f t="shared" si="43"/>
        <v>0</v>
      </c>
      <c r="AH70" s="67">
        <f t="shared" si="44"/>
        <v>0.20018939393939397</v>
      </c>
      <c r="AI70" s="67">
        <f t="shared" si="45"/>
        <v>0.79981060606060606</v>
      </c>
      <c r="AJ70" s="2">
        <f t="shared" si="46"/>
        <v>330</v>
      </c>
      <c r="AK70" s="2">
        <f t="shared" si="47"/>
        <v>330</v>
      </c>
    </row>
    <row r="71" spans="1:37">
      <c r="A71" t="s">
        <v>209</v>
      </c>
      <c r="B71">
        <v>4</v>
      </c>
      <c r="C71" s="2">
        <f>VLOOKUP(A71,LB460_CO!B:L,11,0)</f>
        <v>150.58750000000001</v>
      </c>
      <c r="D71" s="2">
        <f>'c'!$B$7</f>
        <v>47.125</v>
      </c>
      <c r="E71" s="2">
        <f t="shared" si="25"/>
        <v>197.71250000000001</v>
      </c>
      <c r="F71" s="2">
        <f>'c'!$E$8</f>
        <v>123.57500000000002</v>
      </c>
      <c r="G71" s="52">
        <f t="shared" si="26"/>
        <v>321.28750000000002</v>
      </c>
      <c r="H71" s="52">
        <f t="shared" si="41"/>
        <v>1285.1500000000001</v>
      </c>
      <c r="I71" s="2">
        <f t="shared" si="27"/>
        <v>39.542500000000004</v>
      </c>
      <c r="J71" s="2">
        <f>propocet!$L$2</f>
        <v>18.9375</v>
      </c>
      <c r="K71" s="2">
        <f>propocet!$L$5</f>
        <v>23.362499999999997</v>
      </c>
      <c r="L71" s="2">
        <f>propocet!$L$9</f>
        <v>22.787500000000001</v>
      </c>
      <c r="M71" s="2">
        <f>propocet!$L$11</f>
        <v>16.7</v>
      </c>
      <c r="N71" s="2">
        <f>propocet!$L$12</f>
        <v>25.5625</v>
      </c>
      <c r="O71" s="2">
        <f>propocet!$L$13</f>
        <v>16.225000000000001</v>
      </c>
      <c r="P71" s="61">
        <f t="shared" si="28"/>
        <v>39.542500000000004</v>
      </c>
      <c r="Q71" s="52">
        <v>30</v>
      </c>
      <c r="R71" s="2">
        <f t="shared" si="29"/>
        <v>11.0625</v>
      </c>
      <c r="S71" s="2">
        <f t="shared" si="30"/>
        <v>6.6375000000000028</v>
      </c>
      <c r="T71" s="2">
        <f t="shared" si="31"/>
        <v>7.2124999999999986</v>
      </c>
      <c r="U71" s="2">
        <f t="shared" si="32"/>
        <v>13.3</v>
      </c>
      <c r="V71" s="2">
        <f t="shared" si="33"/>
        <v>4.4375</v>
      </c>
      <c r="W71" s="2">
        <f t="shared" si="34"/>
        <v>13.774999999999999</v>
      </c>
      <c r="X71" s="2">
        <f t="shared" si="35"/>
        <v>-9.542500000000004</v>
      </c>
      <c r="Y71" s="2">
        <f t="shared" si="35"/>
        <v>-9.542500000000004</v>
      </c>
      <c r="Z71" s="2">
        <f t="shared" si="35"/>
        <v>-9.542500000000004</v>
      </c>
      <c r="AA71" s="2">
        <f t="shared" si="36"/>
        <v>56.425000000000004</v>
      </c>
      <c r="AB71" s="61">
        <f t="shared" si="37"/>
        <v>57.255000000000024</v>
      </c>
      <c r="AC71" s="61">
        <f t="shared" si="38"/>
        <v>113.68000000000004</v>
      </c>
      <c r="AD71" s="2">
        <f t="shared" si="39"/>
        <v>9.542500000000004</v>
      </c>
      <c r="AE71" s="2">
        <f t="shared" si="42"/>
        <v>0</v>
      </c>
      <c r="AF71" s="52">
        <f t="shared" si="40"/>
        <v>113.68000000000004</v>
      </c>
      <c r="AG71" s="2">
        <f t="shared" si="43"/>
        <v>47.71250000000002</v>
      </c>
      <c r="AH71" s="67">
        <f t="shared" si="44"/>
        <v>0.26135285969641414</v>
      </c>
      <c r="AI71" s="67">
        <f t="shared" si="45"/>
        <v>0.73864714030358591</v>
      </c>
      <c r="AJ71" s="2">
        <f t="shared" si="46"/>
        <v>434.96750000000009</v>
      </c>
      <c r="AK71" s="2">
        <f t="shared" si="47"/>
        <v>1739.8700000000003</v>
      </c>
    </row>
    <row r="72" spans="1:37">
      <c r="A72" t="s">
        <v>210</v>
      </c>
      <c r="B72">
        <v>1</v>
      </c>
      <c r="C72" s="2">
        <f>VLOOKUP(A72,LB460_CO!B:L,11,0)</f>
        <v>150.58750000000001</v>
      </c>
      <c r="D72" s="2">
        <f>'c'!$B$7</f>
        <v>47.125</v>
      </c>
      <c r="E72" s="2">
        <f t="shared" si="25"/>
        <v>197.71250000000001</v>
      </c>
      <c r="F72" s="2">
        <f>'c'!$E$8</f>
        <v>123.57500000000002</v>
      </c>
      <c r="G72" s="52">
        <f t="shared" si="26"/>
        <v>321.28750000000002</v>
      </c>
      <c r="H72" s="52">
        <f t="shared" si="41"/>
        <v>321.28750000000002</v>
      </c>
      <c r="I72" s="2">
        <f t="shared" si="27"/>
        <v>39.542500000000004</v>
      </c>
      <c r="J72" s="2">
        <f>propocet!$L$2</f>
        <v>18.9375</v>
      </c>
      <c r="K72" s="2">
        <f>propocet!$L$5</f>
        <v>23.362499999999997</v>
      </c>
      <c r="L72" s="2">
        <f>propocet!$L$9</f>
        <v>22.787500000000001</v>
      </c>
      <c r="M72" s="2">
        <f>propocet!$L$11</f>
        <v>16.7</v>
      </c>
      <c r="N72" s="2">
        <f>propocet!$L$12</f>
        <v>25.5625</v>
      </c>
      <c r="O72" s="2">
        <f>propocet!$L$13</f>
        <v>16.225000000000001</v>
      </c>
      <c r="P72" s="61">
        <f t="shared" si="28"/>
        <v>39.542500000000004</v>
      </c>
      <c r="Q72" s="52">
        <v>30</v>
      </c>
      <c r="R72" s="2">
        <f t="shared" si="29"/>
        <v>11.0625</v>
      </c>
      <c r="S72" s="2">
        <f t="shared" si="30"/>
        <v>6.6375000000000028</v>
      </c>
      <c r="T72" s="2">
        <f t="shared" si="31"/>
        <v>7.2124999999999986</v>
      </c>
      <c r="U72" s="2">
        <f t="shared" si="32"/>
        <v>13.3</v>
      </c>
      <c r="V72" s="2">
        <f t="shared" si="33"/>
        <v>4.4375</v>
      </c>
      <c r="W72" s="2">
        <f t="shared" si="34"/>
        <v>13.774999999999999</v>
      </c>
      <c r="X72" s="2">
        <f t="shared" si="35"/>
        <v>-9.542500000000004</v>
      </c>
      <c r="Y72" s="2">
        <f t="shared" si="35"/>
        <v>-9.542500000000004</v>
      </c>
      <c r="Z72" s="2">
        <f t="shared" si="35"/>
        <v>-9.542500000000004</v>
      </c>
      <c r="AA72" s="2">
        <f t="shared" si="36"/>
        <v>56.425000000000004</v>
      </c>
      <c r="AB72" s="61">
        <f t="shared" si="37"/>
        <v>57.255000000000024</v>
      </c>
      <c r="AC72" s="61">
        <f t="shared" si="38"/>
        <v>113.68000000000004</v>
      </c>
      <c r="AD72" s="2">
        <f t="shared" si="39"/>
        <v>9.542500000000004</v>
      </c>
      <c r="AE72" s="2">
        <f t="shared" si="42"/>
        <v>0</v>
      </c>
      <c r="AF72" s="52">
        <f t="shared" si="40"/>
        <v>113.68000000000004</v>
      </c>
      <c r="AG72" s="2">
        <f t="shared" si="43"/>
        <v>47.71250000000002</v>
      </c>
      <c r="AH72" s="67">
        <f t="shared" si="44"/>
        <v>0.26135285969641414</v>
      </c>
      <c r="AI72" s="67">
        <f t="shared" si="45"/>
        <v>0.73864714030358591</v>
      </c>
      <c r="AJ72" s="2">
        <f t="shared" si="46"/>
        <v>434.96750000000009</v>
      </c>
      <c r="AK72" s="2">
        <f t="shared" si="47"/>
        <v>434.96750000000009</v>
      </c>
    </row>
    <row r="73" spans="1:37">
      <c r="A73" t="s">
        <v>321</v>
      </c>
      <c r="B73">
        <v>4</v>
      </c>
      <c r="C73" s="2">
        <f>VLOOKUP(A73,LB460_CO!B:L,11,0)</f>
        <v>171.81249999999997</v>
      </c>
      <c r="D73" s="2">
        <f>'c'!$B$7</f>
        <v>47.125</v>
      </c>
      <c r="E73" s="2">
        <f t="shared" si="25"/>
        <v>218.93749999999997</v>
      </c>
      <c r="F73" s="2">
        <f>'c'!$E$8</f>
        <v>123.57500000000002</v>
      </c>
      <c r="G73" s="52">
        <f t="shared" si="26"/>
        <v>342.51249999999999</v>
      </c>
      <c r="H73" s="52">
        <f t="shared" si="41"/>
        <v>1370.05</v>
      </c>
      <c r="I73" s="2">
        <f t="shared" si="27"/>
        <v>43.787499999999994</v>
      </c>
      <c r="J73" s="2">
        <f>propocet!$L$2</f>
        <v>18.9375</v>
      </c>
      <c r="K73" s="2">
        <f>propocet!$L$5</f>
        <v>23.362499999999997</v>
      </c>
      <c r="L73" s="2">
        <f>propocet!$L$9</f>
        <v>22.787500000000001</v>
      </c>
      <c r="M73" s="2">
        <f>propocet!$L$11</f>
        <v>16.7</v>
      </c>
      <c r="N73" s="2">
        <f>propocet!$L$12</f>
        <v>25.5625</v>
      </c>
      <c r="O73" s="2">
        <f>propocet!$L$13</f>
        <v>16.225000000000001</v>
      </c>
      <c r="P73" s="61">
        <f t="shared" si="28"/>
        <v>43.787499999999994</v>
      </c>
      <c r="Q73" s="52">
        <v>30</v>
      </c>
      <c r="R73" s="2">
        <f t="shared" si="29"/>
        <v>11.0625</v>
      </c>
      <c r="S73" s="2">
        <f t="shared" si="30"/>
        <v>6.6375000000000028</v>
      </c>
      <c r="T73" s="2">
        <f t="shared" si="31"/>
        <v>7.2124999999999986</v>
      </c>
      <c r="U73" s="2">
        <f t="shared" si="32"/>
        <v>13.3</v>
      </c>
      <c r="V73" s="2">
        <f t="shared" si="33"/>
        <v>4.4375</v>
      </c>
      <c r="W73" s="2">
        <f t="shared" si="34"/>
        <v>13.774999999999999</v>
      </c>
      <c r="X73" s="2">
        <f t="shared" si="35"/>
        <v>-13.787499999999994</v>
      </c>
      <c r="Y73" s="2">
        <f t="shared" si="35"/>
        <v>-13.787499999999994</v>
      </c>
      <c r="Z73" s="2">
        <f t="shared" si="35"/>
        <v>-13.787499999999994</v>
      </c>
      <c r="AA73" s="2">
        <f t="shared" si="36"/>
        <v>56.425000000000004</v>
      </c>
      <c r="AB73" s="61">
        <f t="shared" si="37"/>
        <v>82.724999999999966</v>
      </c>
      <c r="AC73" s="61">
        <f t="shared" si="38"/>
        <v>139.14999999999998</v>
      </c>
      <c r="AD73" s="2">
        <f t="shared" si="39"/>
        <v>13.787499999999994</v>
      </c>
      <c r="AE73" s="2">
        <f t="shared" si="42"/>
        <v>0</v>
      </c>
      <c r="AF73" s="52">
        <f t="shared" si="40"/>
        <v>139.14999999999998</v>
      </c>
      <c r="AG73" s="2">
        <f t="shared" si="43"/>
        <v>68.937499999999972</v>
      </c>
      <c r="AH73" s="67">
        <f t="shared" si="44"/>
        <v>0.28889523265772193</v>
      </c>
      <c r="AI73" s="67">
        <f t="shared" si="45"/>
        <v>0.71110476734227812</v>
      </c>
      <c r="AJ73" s="2">
        <f t="shared" si="46"/>
        <v>481.66249999999997</v>
      </c>
      <c r="AK73" s="2">
        <f t="shared" si="47"/>
        <v>1926.6499999999999</v>
      </c>
    </row>
    <row r="74" spans="1:37" hidden="1">
      <c r="A74" t="s">
        <v>586</v>
      </c>
      <c r="B74">
        <v>3</v>
      </c>
      <c r="C74" s="2">
        <f>VLOOKUP(A74,LB460_CO!B:L,11,0)</f>
        <v>84.5</v>
      </c>
      <c r="D74" s="2">
        <f>'c'!$B$7</f>
        <v>47.125</v>
      </c>
      <c r="E74" s="2">
        <f t="shared" si="25"/>
        <v>131.625</v>
      </c>
      <c r="F74" s="2">
        <f>'c'!$E$8</f>
        <v>123.57500000000002</v>
      </c>
      <c r="G74" s="52">
        <f t="shared" si="26"/>
        <v>255.20000000000002</v>
      </c>
      <c r="H74" s="52">
        <f t="shared" si="41"/>
        <v>765.6</v>
      </c>
      <c r="I74" s="2">
        <f t="shared" si="27"/>
        <v>26.324999999999999</v>
      </c>
      <c r="J74" s="2">
        <f>propocet!$L$2</f>
        <v>18.9375</v>
      </c>
      <c r="K74" s="2">
        <f>propocet!$L$5</f>
        <v>23.362499999999997</v>
      </c>
      <c r="L74" s="2">
        <f>propocet!$L$9</f>
        <v>22.787500000000001</v>
      </c>
      <c r="M74" s="2">
        <f>propocet!$L$11</f>
        <v>16.7</v>
      </c>
      <c r="N74" s="2">
        <f>propocet!$L$12</f>
        <v>25.5625</v>
      </c>
      <c r="O74" s="2">
        <f>propocet!$L$13</f>
        <v>16.225000000000001</v>
      </c>
      <c r="P74" s="61">
        <f t="shared" si="28"/>
        <v>26.324999999999999</v>
      </c>
      <c r="Q74" s="52">
        <v>30</v>
      </c>
      <c r="R74" s="2">
        <f t="shared" si="29"/>
        <v>11.0625</v>
      </c>
      <c r="S74" s="2">
        <f t="shared" si="30"/>
        <v>6.6375000000000028</v>
      </c>
      <c r="T74" s="2">
        <f t="shared" si="31"/>
        <v>7.2124999999999986</v>
      </c>
      <c r="U74" s="2">
        <f t="shared" si="32"/>
        <v>13.3</v>
      </c>
      <c r="V74" s="2">
        <f t="shared" si="33"/>
        <v>4.4375</v>
      </c>
      <c r="W74" s="2">
        <f t="shared" si="34"/>
        <v>13.774999999999999</v>
      </c>
      <c r="X74" s="2">
        <f t="shared" si="35"/>
        <v>3.6750000000000007</v>
      </c>
      <c r="Y74" s="2">
        <f t="shared" si="35"/>
        <v>3.6750000000000007</v>
      </c>
      <c r="Z74" s="2">
        <f t="shared" si="35"/>
        <v>3.6750000000000007</v>
      </c>
      <c r="AA74" s="2">
        <f t="shared" si="36"/>
        <v>56.425000000000004</v>
      </c>
      <c r="AB74" s="61">
        <f t="shared" si="37"/>
        <v>0</v>
      </c>
      <c r="AC74" s="61">
        <f t="shared" si="38"/>
        <v>56.425000000000004</v>
      </c>
      <c r="AD74" s="2">
        <f t="shared" si="39"/>
        <v>-3.6750000000000007</v>
      </c>
      <c r="AE74" s="2">
        <f t="shared" si="42"/>
        <v>18.375000000000004</v>
      </c>
      <c r="AF74" s="52">
        <f t="shared" si="40"/>
        <v>74.800000000000011</v>
      </c>
      <c r="AG74" s="2">
        <f t="shared" si="43"/>
        <v>0</v>
      </c>
      <c r="AH74" s="67">
        <f t="shared" si="44"/>
        <v>0.22666666666666671</v>
      </c>
      <c r="AI74" s="67">
        <f t="shared" si="45"/>
        <v>0.77333333333333332</v>
      </c>
      <c r="AJ74" s="2">
        <f t="shared" si="46"/>
        <v>330</v>
      </c>
      <c r="AK74" s="2">
        <f t="shared" si="47"/>
        <v>990</v>
      </c>
    </row>
    <row r="75" spans="1:37">
      <c r="A75" t="s">
        <v>641</v>
      </c>
      <c r="B75">
        <v>3</v>
      </c>
      <c r="C75" s="2">
        <f>VLOOKUP(A75,LB460_CO!B:L,11,0)</f>
        <v>142.43750000000003</v>
      </c>
      <c r="D75" s="2">
        <f>'c'!$B$7</f>
        <v>47.125</v>
      </c>
      <c r="E75" s="2">
        <f t="shared" si="25"/>
        <v>189.56250000000003</v>
      </c>
      <c r="F75" s="2">
        <f>'c'!$E$8</f>
        <v>123.57500000000002</v>
      </c>
      <c r="G75" s="52">
        <f t="shared" si="26"/>
        <v>313.13750000000005</v>
      </c>
      <c r="H75" s="52">
        <f t="shared" si="41"/>
        <v>939.41250000000014</v>
      </c>
      <c r="I75" s="2">
        <f t="shared" si="27"/>
        <v>37.912500000000009</v>
      </c>
      <c r="J75" s="2">
        <f>propocet!$L$2</f>
        <v>18.9375</v>
      </c>
      <c r="K75" s="2">
        <f>propocet!$L$5</f>
        <v>23.362499999999997</v>
      </c>
      <c r="L75" s="2">
        <f>propocet!$L$9</f>
        <v>22.787500000000001</v>
      </c>
      <c r="M75" s="2">
        <f>propocet!$L$11</f>
        <v>16.7</v>
      </c>
      <c r="N75" s="2">
        <f>propocet!$L$12</f>
        <v>25.5625</v>
      </c>
      <c r="O75" s="2">
        <f>propocet!$L$13</f>
        <v>16.225000000000001</v>
      </c>
      <c r="P75" s="61">
        <f t="shared" si="28"/>
        <v>37.912500000000009</v>
      </c>
      <c r="Q75" s="52">
        <v>30</v>
      </c>
      <c r="R75" s="2">
        <f t="shared" si="29"/>
        <v>11.0625</v>
      </c>
      <c r="S75" s="2">
        <f t="shared" si="30"/>
        <v>6.6375000000000028</v>
      </c>
      <c r="T75" s="2">
        <f t="shared" si="31"/>
        <v>7.2124999999999986</v>
      </c>
      <c r="U75" s="2">
        <f t="shared" si="32"/>
        <v>13.3</v>
      </c>
      <c r="V75" s="2">
        <f t="shared" si="33"/>
        <v>4.4375</v>
      </c>
      <c r="W75" s="2">
        <f t="shared" si="34"/>
        <v>13.774999999999999</v>
      </c>
      <c r="X75" s="2">
        <f t="shared" si="35"/>
        <v>-7.9125000000000085</v>
      </c>
      <c r="Y75" s="2">
        <f t="shared" si="35"/>
        <v>-7.9125000000000085</v>
      </c>
      <c r="Z75" s="2">
        <f t="shared" si="35"/>
        <v>-7.9125000000000085</v>
      </c>
      <c r="AA75" s="2">
        <f t="shared" si="36"/>
        <v>56.425000000000004</v>
      </c>
      <c r="AB75" s="61">
        <f t="shared" si="37"/>
        <v>47.475000000000051</v>
      </c>
      <c r="AC75" s="61">
        <f t="shared" si="38"/>
        <v>103.90000000000006</v>
      </c>
      <c r="AD75" s="2">
        <f t="shared" si="39"/>
        <v>7.9125000000000085</v>
      </c>
      <c r="AE75" s="2">
        <f t="shared" si="42"/>
        <v>0</v>
      </c>
      <c r="AF75" s="52">
        <f t="shared" si="40"/>
        <v>103.90000000000006</v>
      </c>
      <c r="AG75" s="2">
        <f t="shared" si="43"/>
        <v>39.562500000000043</v>
      </c>
      <c r="AH75" s="67">
        <f t="shared" si="44"/>
        <v>0.24913826694242136</v>
      </c>
      <c r="AI75" s="67">
        <f t="shared" si="45"/>
        <v>0.75086173305757864</v>
      </c>
      <c r="AJ75" s="2">
        <f t="shared" si="46"/>
        <v>417.03750000000014</v>
      </c>
      <c r="AK75" s="2">
        <f t="shared" si="47"/>
        <v>1251.1125000000004</v>
      </c>
    </row>
    <row r="76" spans="1:37">
      <c r="A76" t="s">
        <v>477</v>
      </c>
      <c r="B76">
        <v>1</v>
      </c>
      <c r="C76" s="2">
        <f>VLOOKUP(A76,LB460_CO!B:L,11,0)</f>
        <v>129.36249999999998</v>
      </c>
      <c r="D76" s="2">
        <f>'c'!$B$7</f>
        <v>47.125</v>
      </c>
      <c r="E76" s="2">
        <f t="shared" si="25"/>
        <v>176.48749999999998</v>
      </c>
      <c r="F76" s="2">
        <f>'c'!$E$8</f>
        <v>123.57500000000002</v>
      </c>
      <c r="G76" s="52">
        <f t="shared" si="26"/>
        <v>300.0625</v>
      </c>
      <c r="H76" s="52">
        <f t="shared" si="41"/>
        <v>300.0625</v>
      </c>
      <c r="I76" s="2">
        <f t="shared" si="27"/>
        <v>35.297499999999999</v>
      </c>
      <c r="J76" s="2">
        <f>propocet!$L$2</f>
        <v>18.9375</v>
      </c>
      <c r="K76" s="2">
        <f>propocet!$L$5</f>
        <v>23.362499999999997</v>
      </c>
      <c r="L76" s="2">
        <f>propocet!$L$9</f>
        <v>22.787500000000001</v>
      </c>
      <c r="M76" s="2">
        <f>propocet!$L$11</f>
        <v>16.7</v>
      </c>
      <c r="N76" s="2">
        <f>propocet!$L$12</f>
        <v>25.5625</v>
      </c>
      <c r="O76" s="2">
        <f>propocet!$L$13</f>
        <v>16.225000000000001</v>
      </c>
      <c r="P76" s="61">
        <f t="shared" si="28"/>
        <v>35.297499999999999</v>
      </c>
      <c r="Q76" s="52">
        <v>30</v>
      </c>
      <c r="R76" s="2">
        <f t="shared" si="29"/>
        <v>11.0625</v>
      </c>
      <c r="S76" s="2">
        <f t="shared" si="30"/>
        <v>6.6375000000000028</v>
      </c>
      <c r="T76" s="2">
        <f t="shared" si="31"/>
        <v>7.2124999999999986</v>
      </c>
      <c r="U76" s="2">
        <f t="shared" si="32"/>
        <v>13.3</v>
      </c>
      <c r="V76" s="2">
        <f t="shared" si="33"/>
        <v>4.4375</v>
      </c>
      <c r="W76" s="2">
        <f t="shared" si="34"/>
        <v>13.774999999999999</v>
      </c>
      <c r="X76" s="2">
        <f t="shared" si="35"/>
        <v>-5.2974999999999994</v>
      </c>
      <c r="Y76" s="2">
        <f t="shared" si="35"/>
        <v>-5.2974999999999994</v>
      </c>
      <c r="Z76" s="2">
        <f t="shared" si="35"/>
        <v>-5.2974999999999994</v>
      </c>
      <c r="AA76" s="2">
        <f t="shared" si="36"/>
        <v>56.425000000000004</v>
      </c>
      <c r="AB76" s="61">
        <f t="shared" si="37"/>
        <v>31.784999999999997</v>
      </c>
      <c r="AC76" s="61">
        <f t="shared" si="38"/>
        <v>88.210000000000008</v>
      </c>
      <c r="AD76" s="2">
        <f t="shared" si="39"/>
        <v>5.2974999999999994</v>
      </c>
      <c r="AE76" s="2">
        <f t="shared" si="42"/>
        <v>0</v>
      </c>
      <c r="AF76" s="52">
        <f t="shared" si="40"/>
        <v>88.210000000000008</v>
      </c>
      <c r="AG76" s="2">
        <f t="shared" si="43"/>
        <v>26.487499999999997</v>
      </c>
      <c r="AH76" s="67">
        <f t="shared" si="44"/>
        <v>0.22718580378471309</v>
      </c>
      <c r="AI76" s="67">
        <f t="shared" si="45"/>
        <v>0.77281419621528691</v>
      </c>
      <c r="AJ76" s="2">
        <f t="shared" si="46"/>
        <v>388.27250000000004</v>
      </c>
      <c r="AK76" s="2">
        <f t="shared" si="47"/>
        <v>388.27250000000004</v>
      </c>
    </row>
    <row r="77" spans="1:37">
      <c r="A77" t="s">
        <v>211</v>
      </c>
      <c r="B77">
        <v>1</v>
      </c>
      <c r="C77" s="2">
        <f>VLOOKUP(A77,LB460_CO!B:L,11,0)</f>
        <v>126.01458333333333</v>
      </c>
      <c r="D77" s="2">
        <f>'c'!$B$7</f>
        <v>47.125</v>
      </c>
      <c r="E77" s="2">
        <f t="shared" si="25"/>
        <v>173.13958333333335</v>
      </c>
      <c r="F77" s="2">
        <f>'c'!$E$8</f>
        <v>123.57500000000002</v>
      </c>
      <c r="G77" s="52">
        <f t="shared" si="26"/>
        <v>296.71458333333339</v>
      </c>
      <c r="H77" s="52">
        <f t="shared" si="41"/>
        <v>296.71458333333339</v>
      </c>
      <c r="I77" s="2">
        <f t="shared" si="27"/>
        <v>34.627916666666671</v>
      </c>
      <c r="J77" s="2">
        <f>propocet!$L$2</f>
        <v>18.9375</v>
      </c>
      <c r="K77" s="2">
        <f>propocet!$L$5</f>
        <v>23.362499999999997</v>
      </c>
      <c r="L77" s="2">
        <f>propocet!$L$9</f>
        <v>22.787500000000001</v>
      </c>
      <c r="M77" s="2">
        <f>propocet!$L$11</f>
        <v>16.7</v>
      </c>
      <c r="N77" s="2">
        <f>propocet!$L$12</f>
        <v>25.5625</v>
      </c>
      <c r="O77" s="2">
        <f>propocet!$L$13</f>
        <v>16.225000000000001</v>
      </c>
      <c r="P77" s="61">
        <f t="shared" si="28"/>
        <v>34.627916666666671</v>
      </c>
      <c r="Q77" s="52">
        <v>30</v>
      </c>
      <c r="R77" s="2">
        <f t="shared" si="29"/>
        <v>11.0625</v>
      </c>
      <c r="S77" s="2">
        <f t="shared" si="30"/>
        <v>6.6375000000000028</v>
      </c>
      <c r="T77" s="2">
        <f t="shared" si="31"/>
        <v>7.2124999999999986</v>
      </c>
      <c r="U77" s="2">
        <f t="shared" si="32"/>
        <v>13.3</v>
      </c>
      <c r="V77" s="2">
        <f t="shared" si="33"/>
        <v>4.4375</v>
      </c>
      <c r="W77" s="2">
        <f t="shared" si="34"/>
        <v>13.774999999999999</v>
      </c>
      <c r="X77" s="2">
        <f t="shared" si="35"/>
        <v>-4.6279166666666711</v>
      </c>
      <c r="Y77" s="2">
        <f t="shared" si="35"/>
        <v>-4.6279166666666711</v>
      </c>
      <c r="Z77" s="2">
        <f t="shared" si="35"/>
        <v>-4.6279166666666711</v>
      </c>
      <c r="AA77" s="2">
        <f t="shared" si="36"/>
        <v>56.425000000000004</v>
      </c>
      <c r="AB77" s="61">
        <f t="shared" si="37"/>
        <v>27.767500000000027</v>
      </c>
      <c r="AC77" s="61">
        <f t="shared" si="38"/>
        <v>84.192500000000024</v>
      </c>
      <c r="AD77" s="2">
        <f t="shared" si="39"/>
        <v>4.6279166666666711</v>
      </c>
      <c r="AE77" s="2">
        <f t="shared" si="42"/>
        <v>0</v>
      </c>
      <c r="AF77" s="52">
        <f t="shared" si="40"/>
        <v>84.192500000000024</v>
      </c>
      <c r="AG77" s="2">
        <f t="shared" si="43"/>
        <v>23.139583333333356</v>
      </c>
      <c r="AH77" s="67">
        <f t="shared" si="44"/>
        <v>0.22103159453803806</v>
      </c>
      <c r="AI77" s="67">
        <f t="shared" si="45"/>
        <v>0.77896840546196189</v>
      </c>
      <c r="AJ77" s="2">
        <f t="shared" si="46"/>
        <v>380.90708333333339</v>
      </c>
      <c r="AK77" s="2">
        <f t="shared" si="47"/>
        <v>380.90708333333339</v>
      </c>
    </row>
    <row r="78" spans="1:37">
      <c r="A78" t="s">
        <v>322</v>
      </c>
      <c r="B78">
        <v>10</v>
      </c>
      <c r="C78" s="2">
        <f>VLOOKUP(A78,LB460_CO!B:L,11,0)</f>
        <v>221.01249999999999</v>
      </c>
      <c r="D78" s="2">
        <f>'c'!$B$7</f>
        <v>47.125</v>
      </c>
      <c r="E78" s="2">
        <f t="shared" si="25"/>
        <v>268.13749999999999</v>
      </c>
      <c r="F78" s="2">
        <f>'c'!$E$8</f>
        <v>123.57500000000002</v>
      </c>
      <c r="G78" s="52">
        <f t="shared" si="26"/>
        <v>391.71249999999998</v>
      </c>
      <c r="H78" s="52">
        <f t="shared" si="41"/>
        <v>3917.125</v>
      </c>
      <c r="I78" s="2">
        <f t="shared" si="27"/>
        <v>53.627499999999998</v>
      </c>
      <c r="J78" s="2">
        <f>propocet!$L$2</f>
        <v>18.9375</v>
      </c>
      <c r="K78" s="2">
        <f>propocet!$L$5</f>
        <v>23.362499999999997</v>
      </c>
      <c r="L78" s="2">
        <f>propocet!$L$9</f>
        <v>22.787500000000001</v>
      </c>
      <c r="M78" s="2">
        <f>propocet!$L$11</f>
        <v>16.7</v>
      </c>
      <c r="N78" s="2">
        <f>propocet!$L$12</f>
        <v>25.5625</v>
      </c>
      <c r="O78" s="2">
        <f>propocet!$L$13</f>
        <v>16.225000000000001</v>
      </c>
      <c r="P78" s="61">
        <f t="shared" si="28"/>
        <v>53.627499999999998</v>
      </c>
      <c r="Q78" s="52">
        <v>30</v>
      </c>
      <c r="R78" s="2">
        <f t="shared" si="29"/>
        <v>11.0625</v>
      </c>
      <c r="S78" s="2">
        <f t="shared" si="30"/>
        <v>6.6375000000000028</v>
      </c>
      <c r="T78" s="2">
        <f t="shared" si="31"/>
        <v>7.2124999999999986</v>
      </c>
      <c r="U78" s="2">
        <f t="shared" si="32"/>
        <v>13.3</v>
      </c>
      <c r="V78" s="2">
        <f t="shared" si="33"/>
        <v>4.4375</v>
      </c>
      <c r="W78" s="2">
        <f t="shared" si="34"/>
        <v>13.774999999999999</v>
      </c>
      <c r="X78" s="2">
        <f t="shared" si="35"/>
        <v>-23.627499999999998</v>
      </c>
      <c r="Y78" s="2">
        <f t="shared" si="35"/>
        <v>-23.627499999999998</v>
      </c>
      <c r="Z78" s="2">
        <f t="shared" si="35"/>
        <v>-23.627499999999998</v>
      </c>
      <c r="AA78" s="2">
        <f t="shared" si="36"/>
        <v>56.425000000000004</v>
      </c>
      <c r="AB78" s="61">
        <f t="shared" si="37"/>
        <v>141.76499999999999</v>
      </c>
      <c r="AC78" s="61">
        <f t="shared" si="38"/>
        <v>198.19</v>
      </c>
      <c r="AD78" s="2">
        <f t="shared" si="39"/>
        <v>23.627499999999998</v>
      </c>
      <c r="AE78" s="2">
        <f t="shared" si="42"/>
        <v>0</v>
      </c>
      <c r="AF78" s="52">
        <f t="shared" si="40"/>
        <v>198.19</v>
      </c>
      <c r="AG78" s="2">
        <f t="shared" si="43"/>
        <v>118.13749999999999</v>
      </c>
      <c r="AH78" s="67">
        <f t="shared" si="44"/>
        <v>0.33597077483143406</v>
      </c>
      <c r="AI78" s="67">
        <f t="shared" si="45"/>
        <v>0.664029225168566</v>
      </c>
      <c r="AJ78" s="2">
        <f t="shared" si="46"/>
        <v>589.90249999999992</v>
      </c>
      <c r="AK78" s="2">
        <f t="shared" si="47"/>
        <v>5899.0249999999996</v>
      </c>
    </row>
    <row r="79" spans="1:37">
      <c r="A79" t="s">
        <v>323</v>
      </c>
      <c r="B79">
        <v>3</v>
      </c>
      <c r="C79" s="2">
        <f>VLOOKUP(A79,LB460_CO!B:L,11,0)</f>
        <v>221.01249999999999</v>
      </c>
      <c r="D79" s="2">
        <f>'c'!$B$7</f>
        <v>47.125</v>
      </c>
      <c r="E79" s="2">
        <f t="shared" si="25"/>
        <v>268.13749999999999</v>
      </c>
      <c r="F79" s="2">
        <f>'c'!$E$8</f>
        <v>123.57500000000002</v>
      </c>
      <c r="G79" s="52">
        <f t="shared" si="26"/>
        <v>391.71249999999998</v>
      </c>
      <c r="H79" s="52">
        <f t="shared" si="41"/>
        <v>1175.1374999999998</v>
      </c>
      <c r="I79" s="2">
        <f t="shared" si="27"/>
        <v>53.627499999999998</v>
      </c>
      <c r="J79" s="2">
        <f>propocet!$L$2</f>
        <v>18.9375</v>
      </c>
      <c r="K79" s="2">
        <f>propocet!$L$5</f>
        <v>23.362499999999997</v>
      </c>
      <c r="L79" s="2">
        <f>propocet!$L$9</f>
        <v>22.787500000000001</v>
      </c>
      <c r="M79" s="2">
        <f>propocet!$L$11</f>
        <v>16.7</v>
      </c>
      <c r="N79" s="2">
        <f>propocet!$L$12</f>
        <v>25.5625</v>
      </c>
      <c r="O79" s="2">
        <f>propocet!$L$13</f>
        <v>16.225000000000001</v>
      </c>
      <c r="P79" s="61">
        <f t="shared" si="28"/>
        <v>53.627499999999998</v>
      </c>
      <c r="Q79" s="52">
        <v>30</v>
      </c>
      <c r="R79" s="2">
        <f t="shared" si="29"/>
        <v>11.0625</v>
      </c>
      <c r="S79" s="2">
        <f t="shared" si="30"/>
        <v>6.6375000000000028</v>
      </c>
      <c r="T79" s="2">
        <f t="shared" si="31"/>
        <v>7.2124999999999986</v>
      </c>
      <c r="U79" s="2">
        <f t="shared" si="32"/>
        <v>13.3</v>
      </c>
      <c r="V79" s="2">
        <f t="shared" si="33"/>
        <v>4.4375</v>
      </c>
      <c r="W79" s="2">
        <f t="shared" si="34"/>
        <v>13.774999999999999</v>
      </c>
      <c r="X79" s="2">
        <f t="shared" si="35"/>
        <v>-23.627499999999998</v>
      </c>
      <c r="Y79" s="2">
        <f t="shared" si="35"/>
        <v>-23.627499999999998</v>
      </c>
      <c r="Z79" s="2">
        <f t="shared" si="35"/>
        <v>-23.627499999999998</v>
      </c>
      <c r="AA79" s="2">
        <f t="shared" si="36"/>
        <v>56.425000000000004</v>
      </c>
      <c r="AB79" s="61">
        <f t="shared" si="37"/>
        <v>141.76499999999999</v>
      </c>
      <c r="AC79" s="61">
        <f t="shared" si="38"/>
        <v>198.19</v>
      </c>
      <c r="AD79" s="2">
        <f t="shared" si="39"/>
        <v>23.627499999999998</v>
      </c>
      <c r="AE79" s="2">
        <f t="shared" si="42"/>
        <v>0</v>
      </c>
      <c r="AF79" s="52">
        <f t="shared" si="40"/>
        <v>198.19</v>
      </c>
      <c r="AG79" s="2">
        <f t="shared" si="43"/>
        <v>118.13749999999999</v>
      </c>
      <c r="AH79" s="67">
        <f t="shared" si="44"/>
        <v>0.33597077483143406</v>
      </c>
      <c r="AI79" s="67">
        <f t="shared" si="45"/>
        <v>0.664029225168566</v>
      </c>
      <c r="AJ79" s="2">
        <f t="shared" si="46"/>
        <v>589.90249999999992</v>
      </c>
      <c r="AK79" s="2">
        <f t="shared" si="47"/>
        <v>1769.7074999999998</v>
      </c>
    </row>
    <row r="80" spans="1:37">
      <c r="A80" t="s">
        <v>324</v>
      </c>
      <c r="B80">
        <v>1</v>
      </c>
      <c r="C80" s="2">
        <f>VLOOKUP(A80,LB460_CO!B:L,11,0)</f>
        <v>221.01249999999999</v>
      </c>
      <c r="D80" s="2">
        <f>'c'!$B$7</f>
        <v>47.125</v>
      </c>
      <c r="E80" s="2">
        <f t="shared" si="25"/>
        <v>268.13749999999999</v>
      </c>
      <c r="F80" s="2">
        <f>'c'!$E$8</f>
        <v>123.57500000000002</v>
      </c>
      <c r="G80" s="52">
        <f t="shared" si="26"/>
        <v>391.71249999999998</v>
      </c>
      <c r="H80" s="52">
        <f t="shared" si="41"/>
        <v>391.71249999999998</v>
      </c>
      <c r="I80" s="2">
        <f t="shared" si="27"/>
        <v>53.627499999999998</v>
      </c>
      <c r="J80" s="2">
        <f>propocet!$L$2</f>
        <v>18.9375</v>
      </c>
      <c r="K80" s="2">
        <f>propocet!$L$5</f>
        <v>23.362499999999997</v>
      </c>
      <c r="L80" s="2">
        <f>propocet!$L$9</f>
        <v>22.787500000000001</v>
      </c>
      <c r="M80" s="2">
        <f>propocet!$L$11</f>
        <v>16.7</v>
      </c>
      <c r="N80" s="2">
        <f>propocet!$L$12</f>
        <v>25.5625</v>
      </c>
      <c r="O80" s="2">
        <f>propocet!$L$13</f>
        <v>16.225000000000001</v>
      </c>
      <c r="P80" s="61">
        <f t="shared" si="28"/>
        <v>53.627499999999998</v>
      </c>
      <c r="Q80" s="52">
        <v>30</v>
      </c>
      <c r="R80" s="2">
        <f t="shared" si="29"/>
        <v>11.0625</v>
      </c>
      <c r="S80" s="2">
        <f t="shared" si="30"/>
        <v>6.6375000000000028</v>
      </c>
      <c r="T80" s="2">
        <f t="shared" si="31"/>
        <v>7.2124999999999986</v>
      </c>
      <c r="U80" s="2">
        <f t="shared" si="32"/>
        <v>13.3</v>
      </c>
      <c r="V80" s="2">
        <f t="shared" si="33"/>
        <v>4.4375</v>
      </c>
      <c r="W80" s="2">
        <f t="shared" si="34"/>
        <v>13.774999999999999</v>
      </c>
      <c r="X80" s="2">
        <f t="shared" si="35"/>
        <v>-23.627499999999998</v>
      </c>
      <c r="Y80" s="2">
        <f t="shared" si="35"/>
        <v>-23.627499999999998</v>
      </c>
      <c r="Z80" s="2">
        <f t="shared" si="35"/>
        <v>-23.627499999999998</v>
      </c>
      <c r="AA80" s="2">
        <f t="shared" si="36"/>
        <v>56.425000000000004</v>
      </c>
      <c r="AB80" s="61">
        <f t="shared" si="37"/>
        <v>141.76499999999999</v>
      </c>
      <c r="AC80" s="61">
        <f t="shared" si="38"/>
        <v>198.19</v>
      </c>
      <c r="AD80" s="2">
        <f t="shared" si="39"/>
        <v>23.627499999999998</v>
      </c>
      <c r="AE80" s="2">
        <f t="shared" si="42"/>
        <v>0</v>
      </c>
      <c r="AF80" s="52">
        <f t="shared" si="40"/>
        <v>198.19</v>
      </c>
      <c r="AG80" s="2">
        <f t="shared" si="43"/>
        <v>118.13749999999999</v>
      </c>
      <c r="AH80" s="67">
        <f t="shared" si="44"/>
        <v>0.33597077483143406</v>
      </c>
      <c r="AI80" s="67">
        <f t="shared" si="45"/>
        <v>0.664029225168566</v>
      </c>
      <c r="AJ80" s="2">
        <f t="shared" si="46"/>
        <v>589.90249999999992</v>
      </c>
      <c r="AK80" s="2">
        <f t="shared" si="47"/>
        <v>589.90249999999992</v>
      </c>
    </row>
    <row r="81" spans="1:37">
      <c r="A81" t="s">
        <v>386</v>
      </c>
      <c r="B81">
        <v>1</v>
      </c>
      <c r="C81" s="2">
        <f>VLOOKUP(A81,LB460_CO!B:L,11,0)</f>
        <v>171.81249999999997</v>
      </c>
      <c r="D81" s="2">
        <f>'c'!$B$7</f>
        <v>47.125</v>
      </c>
      <c r="E81" s="2">
        <f t="shared" si="25"/>
        <v>218.93749999999997</v>
      </c>
      <c r="F81" s="2">
        <f>'c'!$E$8</f>
        <v>123.57500000000002</v>
      </c>
      <c r="G81" s="52">
        <f t="shared" si="26"/>
        <v>342.51249999999999</v>
      </c>
      <c r="H81" s="52">
        <f t="shared" si="41"/>
        <v>342.51249999999999</v>
      </c>
      <c r="I81" s="2">
        <f t="shared" si="27"/>
        <v>43.787499999999994</v>
      </c>
      <c r="J81" s="2">
        <f>propocet!$L$2</f>
        <v>18.9375</v>
      </c>
      <c r="K81" s="2">
        <f>propocet!$L$5</f>
        <v>23.362499999999997</v>
      </c>
      <c r="L81" s="2">
        <f>propocet!$L$9</f>
        <v>22.787500000000001</v>
      </c>
      <c r="M81" s="2">
        <f>propocet!$L$11</f>
        <v>16.7</v>
      </c>
      <c r="N81" s="2">
        <f>propocet!$L$12</f>
        <v>25.5625</v>
      </c>
      <c r="O81" s="2">
        <f>propocet!$L$13</f>
        <v>16.225000000000001</v>
      </c>
      <c r="P81" s="61">
        <f t="shared" si="28"/>
        <v>43.787499999999994</v>
      </c>
      <c r="Q81" s="52">
        <v>30</v>
      </c>
      <c r="R81" s="2">
        <f t="shared" si="29"/>
        <v>11.0625</v>
      </c>
      <c r="S81" s="2">
        <f t="shared" si="30"/>
        <v>6.6375000000000028</v>
      </c>
      <c r="T81" s="2">
        <f t="shared" si="31"/>
        <v>7.2124999999999986</v>
      </c>
      <c r="U81" s="2">
        <f t="shared" si="32"/>
        <v>13.3</v>
      </c>
      <c r="V81" s="2">
        <f t="shared" si="33"/>
        <v>4.4375</v>
      </c>
      <c r="W81" s="2">
        <f t="shared" si="34"/>
        <v>13.774999999999999</v>
      </c>
      <c r="X81" s="2">
        <f t="shared" si="35"/>
        <v>-13.787499999999994</v>
      </c>
      <c r="Y81" s="2">
        <f t="shared" si="35"/>
        <v>-13.787499999999994</v>
      </c>
      <c r="Z81" s="2">
        <f t="shared" si="35"/>
        <v>-13.787499999999994</v>
      </c>
      <c r="AA81" s="2">
        <f t="shared" si="36"/>
        <v>56.425000000000004</v>
      </c>
      <c r="AB81" s="61">
        <f t="shared" si="37"/>
        <v>82.724999999999966</v>
      </c>
      <c r="AC81" s="61">
        <f t="shared" si="38"/>
        <v>139.14999999999998</v>
      </c>
      <c r="AD81" s="2">
        <f t="shared" si="39"/>
        <v>13.787499999999994</v>
      </c>
      <c r="AE81" s="2">
        <f t="shared" si="42"/>
        <v>0</v>
      </c>
      <c r="AF81" s="52">
        <f t="shared" si="40"/>
        <v>139.14999999999998</v>
      </c>
      <c r="AG81" s="2">
        <f t="shared" si="43"/>
        <v>68.937499999999972</v>
      </c>
      <c r="AH81" s="67">
        <f t="shared" si="44"/>
        <v>0.28889523265772193</v>
      </c>
      <c r="AI81" s="67">
        <f t="shared" si="45"/>
        <v>0.71110476734227812</v>
      </c>
      <c r="AJ81" s="2">
        <f t="shared" si="46"/>
        <v>481.66249999999997</v>
      </c>
      <c r="AK81" s="2">
        <f t="shared" si="47"/>
        <v>481.66249999999997</v>
      </c>
    </row>
    <row r="82" spans="1:37">
      <c r="A82" t="s">
        <v>387</v>
      </c>
      <c r="B82">
        <v>1</v>
      </c>
      <c r="C82" s="2">
        <f>VLOOKUP(A82,LB460_CO!B:L,11,0)</f>
        <v>221.01249999999999</v>
      </c>
      <c r="D82" s="2">
        <f>'c'!$B$7</f>
        <v>47.125</v>
      </c>
      <c r="E82" s="2">
        <f t="shared" si="25"/>
        <v>268.13749999999999</v>
      </c>
      <c r="F82" s="2">
        <f>'c'!$E$8</f>
        <v>123.57500000000002</v>
      </c>
      <c r="G82" s="52">
        <f t="shared" si="26"/>
        <v>391.71249999999998</v>
      </c>
      <c r="H82" s="52">
        <f t="shared" si="41"/>
        <v>391.71249999999998</v>
      </c>
      <c r="I82" s="2">
        <f t="shared" si="27"/>
        <v>53.627499999999998</v>
      </c>
      <c r="J82" s="2">
        <f>propocet!$L$2</f>
        <v>18.9375</v>
      </c>
      <c r="K82" s="2">
        <f>propocet!$L$5</f>
        <v>23.362499999999997</v>
      </c>
      <c r="L82" s="2">
        <f>propocet!$L$9</f>
        <v>22.787500000000001</v>
      </c>
      <c r="M82" s="2">
        <f>propocet!$L$11</f>
        <v>16.7</v>
      </c>
      <c r="N82" s="2">
        <f>propocet!$L$12</f>
        <v>25.5625</v>
      </c>
      <c r="O82" s="2">
        <f>propocet!$L$13</f>
        <v>16.225000000000001</v>
      </c>
      <c r="P82" s="61">
        <f t="shared" si="28"/>
        <v>53.627499999999998</v>
      </c>
      <c r="Q82" s="52">
        <v>30</v>
      </c>
      <c r="R82" s="2">
        <f t="shared" si="29"/>
        <v>11.0625</v>
      </c>
      <c r="S82" s="2">
        <f t="shared" si="30"/>
        <v>6.6375000000000028</v>
      </c>
      <c r="T82" s="2">
        <f t="shared" si="31"/>
        <v>7.2124999999999986</v>
      </c>
      <c r="U82" s="2">
        <f t="shared" si="32"/>
        <v>13.3</v>
      </c>
      <c r="V82" s="2">
        <f t="shared" si="33"/>
        <v>4.4375</v>
      </c>
      <c r="W82" s="2">
        <f t="shared" si="34"/>
        <v>13.774999999999999</v>
      </c>
      <c r="X82" s="2">
        <f t="shared" si="35"/>
        <v>-23.627499999999998</v>
      </c>
      <c r="Y82" s="2">
        <f t="shared" si="35"/>
        <v>-23.627499999999998</v>
      </c>
      <c r="Z82" s="2">
        <f t="shared" si="35"/>
        <v>-23.627499999999998</v>
      </c>
      <c r="AA82" s="2">
        <f t="shared" si="36"/>
        <v>56.425000000000004</v>
      </c>
      <c r="AB82" s="61">
        <f t="shared" si="37"/>
        <v>141.76499999999999</v>
      </c>
      <c r="AC82" s="61">
        <f t="shared" si="38"/>
        <v>198.19</v>
      </c>
      <c r="AD82" s="2">
        <f t="shared" si="39"/>
        <v>23.627499999999998</v>
      </c>
      <c r="AE82" s="2">
        <f t="shared" si="42"/>
        <v>0</v>
      </c>
      <c r="AF82" s="52">
        <f t="shared" si="40"/>
        <v>198.19</v>
      </c>
      <c r="AG82" s="2">
        <f t="shared" si="43"/>
        <v>118.13749999999999</v>
      </c>
      <c r="AH82" s="67">
        <f t="shared" si="44"/>
        <v>0.33597077483143406</v>
      </c>
      <c r="AI82" s="67">
        <f t="shared" si="45"/>
        <v>0.664029225168566</v>
      </c>
      <c r="AJ82" s="2">
        <f t="shared" si="46"/>
        <v>589.90249999999992</v>
      </c>
      <c r="AK82" s="2">
        <f t="shared" si="47"/>
        <v>589.90249999999992</v>
      </c>
    </row>
    <row r="83" spans="1:37">
      <c r="A83" t="s">
        <v>388</v>
      </c>
      <c r="B83">
        <v>4</v>
      </c>
      <c r="C83" s="2">
        <f>VLOOKUP(A83,LB460_CO!B:L,11,0)</f>
        <v>138.98750000000001</v>
      </c>
      <c r="D83" s="2">
        <f>'c'!$B$7</f>
        <v>47.125</v>
      </c>
      <c r="E83" s="2">
        <f t="shared" si="25"/>
        <v>186.11250000000001</v>
      </c>
      <c r="F83" s="2">
        <f>'c'!$E$8</f>
        <v>123.57500000000002</v>
      </c>
      <c r="G83" s="52">
        <f t="shared" si="26"/>
        <v>309.6875</v>
      </c>
      <c r="H83" s="52">
        <f t="shared" si="41"/>
        <v>1238.75</v>
      </c>
      <c r="I83" s="2">
        <f t="shared" si="27"/>
        <v>37.222500000000004</v>
      </c>
      <c r="J83" s="2">
        <f>propocet!$L$2</f>
        <v>18.9375</v>
      </c>
      <c r="K83" s="2">
        <f>propocet!$L$5</f>
        <v>23.362499999999997</v>
      </c>
      <c r="L83" s="2">
        <f>propocet!$L$9</f>
        <v>22.787500000000001</v>
      </c>
      <c r="M83" s="2">
        <f>propocet!$L$11</f>
        <v>16.7</v>
      </c>
      <c r="N83" s="2">
        <f>propocet!$L$12</f>
        <v>25.5625</v>
      </c>
      <c r="O83" s="2">
        <f>propocet!$L$13</f>
        <v>16.225000000000001</v>
      </c>
      <c r="P83" s="61">
        <f t="shared" si="28"/>
        <v>37.222500000000004</v>
      </c>
      <c r="Q83" s="52">
        <v>30</v>
      </c>
      <c r="R83" s="2">
        <f t="shared" si="29"/>
        <v>11.0625</v>
      </c>
      <c r="S83" s="2">
        <f t="shared" si="30"/>
        <v>6.6375000000000028</v>
      </c>
      <c r="T83" s="2">
        <f t="shared" si="31"/>
        <v>7.2124999999999986</v>
      </c>
      <c r="U83" s="2">
        <f t="shared" si="32"/>
        <v>13.3</v>
      </c>
      <c r="V83" s="2">
        <f t="shared" si="33"/>
        <v>4.4375</v>
      </c>
      <c r="W83" s="2">
        <f t="shared" si="34"/>
        <v>13.774999999999999</v>
      </c>
      <c r="X83" s="2">
        <f t="shared" si="35"/>
        <v>-7.2225000000000037</v>
      </c>
      <c r="Y83" s="2">
        <f t="shared" si="35"/>
        <v>-7.2225000000000037</v>
      </c>
      <c r="Z83" s="2">
        <f t="shared" si="35"/>
        <v>-7.2225000000000037</v>
      </c>
      <c r="AA83" s="2">
        <f t="shared" si="36"/>
        <v>56.425000000000004</v>
      </c>
      <c r="AB83" s="61">
        <f t="shared" si="37"/>
        <v>43.335000000000022</v>
      </c>
      <c r="AC83" s="61">
        <f t="shared" si="38"/>
        <v>99.760000000000019</v>
      </c>
      <c r="AD83" s="2">
        <f t="shared" si="39"/>
        <v>7.2225000000000037</v>
      </c>
      <c r="AE83" s="2">
        <f t="shared" si="42"/>
        <v>0</v>
      </c>
      <c r="AF83" s="52">
        <f t="shared" si="40"/>
        <v>99.760000000000019</v>
      </c>
      <c r="AG83" s="2">
        <f t="shared" si="43"/>
        <v>36.112500000000018</v>
      </c>
      <c r="AH83" s="67">
        <f t="shared" si="44"/>
        <v>0.24364540020393335</v>
      </c>
      <c r="AI83" s="67">
        <f t="shared" si="45"/>
        <v>0.75635459979606667</v>
      </c>
      <c r="AJ83" s="2">
        <f t="shared" si="46"/>
        <v>409.44749999999999</v>
      </c>
      <c r="AK83" s="2">
        <f t="shared" si="47"/>
        <v>1637.79</v>
      </c>
    </row>
    <row r="84" spans="1:37" hidden="1">
      <c r="A84" t="s">
        <v>642</v>
      </c>
      <c r="B84">
        <v>2</v>
      </c>
      <c r="C84" s="2">
        <f>VLOOKUP(A84,LB460_CO!B:L,11,0)</f>
        <v>93.237499999999983</v>
      </c>
      <c r="D84" s="2">
        <f>'c'!$B$7</f>
        <v>47.125</v>
      </c>
      <c r="E84" s="2">
        <f t="shared" si="25"/>
        <v>140.36249999999998</v>
      </c>
      <c r="F84" s="2">
        <f>'c'!$E$8</f>
        <v>123.57500000000002</v>
      </c>
      <c r="G84" s="52">
        <f t="shared" si="26"/>
        <v>263.9375</v>
      </c>
      <c r="H84" s="52">
        <f t="shared" si="41"/>
        <v>527.875</v>
      </c>
      <c r="I84" s="2">
        <f t="shared" si="27"/>
        <v>28.072499999999998</v>
      </c>
      <c r="J84" s="2">
        <f>propocet!$L$2</f>
        <v>18.9375</v>
      </c>
      <c r="K84" s="2">
        <f>propocet!$L$5</f>
        <v>23.362499999999997</v>
      </c>
      <c r="L84" s="2">
        <f>propocet!$L$9</f>
        <v>22.787500000000001</v>
      </c>
      <c r="M84" s="2">
        <f>propocet!$L$11</f>
        <v>16.7</v>
      </c>
      <c r="N84" s="2">
        <f>propocet!$L$12</f>
        <v>25.5625</v>
      </c>
      <c r="O84" s="2">
        <f>propocet!$L$13</f>
        <v>16.225000000000001</v>
      </c>
      <c r="P84" s="61">
        <f t="shared" si="28"/>
        <v>28.072499999999998</v>
      </c>
      <c r="Q84" s="52">
        <v>30</v>
      </c>
      <c r="R84" s="2">
        <f t="shared" si="29"/>
        <v>11.0625</v>
      </c>
      <c r="S84" s="2">
        <f t="shared" si="30"/>
        <v>6.6375000000000028</v>
      </c>
      <c r="T84" s="2">
        <f t="shared" si="31"/>
        <v>7.2124999999999986</v>
      </c>
      <c r="U84" s="2">
        <f t="shared" si="32"/>
        <v>13.3</v>
      </c>
      <c r="V84" s="2">
        <f t="shared" si="33"/>
        <v>4.4375</v>
      </c>
      <c r="W84" s="2">
        <f t="shared" si="34"/>
        <v>13.774999999999999</v>
      </c>
      <c r="X84" s="2">
        <f t="shared" si="35"/>
        <v>1.927500000000002</v>
      </c>
      <c r="Y84" s="2">
        <f t="shared" si="35"/>
        <v>1.927500000000002</v>
      </c>
      <c r="Z84" s="2">
        <f t="shared" si="35"/>
        <v>1.927500000000002</v>
      </c>
      <c r="AA84" s="2">
        <f t="shared" si="36"/>
        <v>56.425000000000004</v>
      </c>
      <c r="AB84" s="61">
        <f t="shared" si="37"/>
        <v>0</v>
      </c>
      <c r="AC84" s="61">
        <f t="shared" si="38"/>
        <v>56.425000000000004</v>
      </c>
      <c r="AD84" s="2">
        <f t="shared" si="39"/>
        <v>-1.927500000000002</v>
      </c>
      <c r="AE84" s="2">
        <f t="shared" si="42"/>
        <v>9.6375000000000099</v>
      </c>
      <c r="AF84" s="52">
        <f t="shared" si="40"/>
        <v>66.062500000000014</v>
      </c>
      <c r="AG84" s="2">
        <f t="shared" si="43"/>
        <v>0</v>
      </c>
      <c r="AH84" s="67">
        <f t="shared" si="44"/>
        <v>0.20018939393939397</v>
      </c>
      <c r="AI84" s="67">
        <f t="shared" si="45"/>
        <v>0.79981060606060606</v>
      </c>
      <c r="AJ84" s="2">
        <f t="shared" si="46"/>
        <v>330</v>
      </c>
      <c r="AK84" s="2">
        <f t="shared" si="47"/>
        <v>660</v>
      </c>
    </row>
    <row r="85" spans="1:37">
      <c r="A85" t="s">
        <v>325</v>
      </c>
      <c r="B85">
        <v>4</v>
      </c>
      <c r="C85" s="2">
        <f>VLOOKUP(A85,LB460_CO!B:L,11,0)</f>
        <v>171.81249999999997</v>
      </c>
      <c r="D85" s="2">
        <f>'c'!$B$7</f>
        <v>47.125</v>
      </c>
      <c r="E85" s="2">
        <f t="shared" si="25"/>
        <v>218.93749999999997</v>
      </c>
      <c r="F85" s="2">
        <f>'c'!$E$8</f>
        <v>123.57500000000002</v>
      </c>
      <c r="G85" s="52">
        <f t="shared" si="26"/>
        <v>342.51249999999999</v>
      </c>
      <c r="H85" s="52">
        <f t="shared" si="41"/>
        <v>1370.05</v>
      </c>
      <c r="I85" s="2">
        <f t="shared" si="27"/>
        <v>43.787499999999994</v>
      </c>
      <c r="J85" s="2">
        <f>propocet!$L$2</f>
        <v>18.9375</v>
      </c>
      <c r="K85" s="2">
        <f>propocet!$L$5</f>
        <v>23.362499999999997</v>
      </c>
      <c r="L85" s="2">
        <f>propocet!$L$9</f>
        <v>22.787500000000001</v>
      </c>
      <c r="M85" s="2">
        <f>propocet!$L$11</f>
        <v>16.7</v>
      </c>
      <c r="N85" s="2">
        <f>propocet!$L$12</f>
        <v>25.5625</v>
      </c>
      <c r="O85" s="2">
        <f>propocet!$L$13</f>
        <v>16.225000000000001</v>
      </c>
      <c r="P85" s="61">
        <f t="shared" si="28"/>
        <v>43.787499999999994</v>
      </c>
      <c r="Q85" s="52">
        <v>30</v>
      </c>
      <c r="R85" s="2">
        <f t="shared" si="29"/>
        <v>11.0625</v>
      </c>
      <c r="S85" s="2">
        <f t="shared" si="30"/>
        <v>6.6375000000000028</v>
      </c>
      <c r="T85" s="2">
        <f t="shared" si="31"/>
        <v>7.2124999999999986</v>
      </c>
      <c r="U85" s="2">
        <f t="shared" si="32"/>
        <v>13.3</v>
      </c>
      <c r="V85" s="2">
        <f t="shared" si="33"/>
        <v>4.4375</v>
      </c>
      <c r="W85" s="2">
        <f t="shared" si="34"/>
        <v>13.774999999999999</v>
      </c>
      <c r="X85" s="2">
        <f t="shared" si="35"/>
        <v>-13.787499999999994</v>
      </c>
      <c r="Y85" s="2">
        <f t="shared" si="35"/>
        <v>-13.787499999999994</v>
      </c>
      <c r="Z85" s="2">
        <f t="shared" si="35"/>
        <v>-13.787499999999994</v>
      </c>
      <c r="AA85" s="2">
        <f t="shared" si="36"/>
        <v>56.425000000000004</v>
      </c>
      <c r="AB85" s="61">
        <f t="shared" si="37"/>
        <v>82.724999999999966</v>
      </c>
      <c r="AC85" s="61">
        <f t="shared" si="38"/>
        <v>139.14999999999998</v>
      </c>
      <c r="AD85" s="2">
        <f t="shared" si="39"/>
        <v>13.787499999999994</v>
      </c>
      <c r="AE85" s="2">
        <f t="shared" si="42"/>
        <v>0</v>
      </c>
      <c r="AF85" s="52">
        <f t="shared" si="40"/>
        <v>139.14999999999998</v>
      </c>
      <c r="AG85" s="2">
        <f t="shared" si="43"/>
        <v>68.937499999999972</v>
      </c>
      <c r="AH85" s="67">
        <f t="shared" si="44"/>
        <v>0.28889523265772193</v>
      </c>
      <c r="AI85" s="67">
        <f t="shared" si="45"/>
        <v>0.71110476734227812</v>
      </c>
      <c r="AJ85" s="2">
        <f t="shared" si="46"/>
        <v>481.66249999999997</v>
      </c>
      <c r="AK85" s="2">
        <f t="shared" si="47"/>
        <v>1926.6499999999999</v>
      </c>
    </row>
    <row r="86" spans="1:37">
      <c r="A86" t="s">
        <v>415</v>
      </c>
      <c r="B86">
        <v>4</v>
      </c>
      <c r="C86" s="2">
        <f>VLOOKUP(A86,LB460_CO!B:L,11,0)</f>
        <v>242.23750000000001</v>
      </c>
      <c r="D86" s="2">
        <f>'c'!$B$7</f>
        <v>47.125</v>
      </c>
      <c r="E86" s="2">
        <f t="shared" si="25"/>
        <v>289.36250000000001</v>
      </c>
      <c r="F86" s="2">
        <f>'c'!$E$8</f>
        <v>123.57500000000002</v>
      </c>
      <c r="G86" s="52">
        <f t="shared" si="26"/>
        <v>412.9375</v>
      </c>
      <c r="H86" s="52">
        <f t="shared" si="41"/>
        <v>1651.75</v>
      </c>
      <c r="I86" s="2">
        <f t="shared" si="27"/>
        <v>57.872500000000002</v>
      </c>
      <c r="J86" s="2">
        <f>propocet!$L$2</f>
        <v>18.9375</v>
      </c>
      <c r="K86" s="2">
        <f>propocet!$L$5</f>
        <v>23.362499999999997</v>
      </c>
      <c r="L86" s="2">
        <f>propocet!$L$9</f>
        <v>22.787500000000001</v>
      </c>
      <c r="M86" s="2">
        <f>propocet!$L$11</f>
        <v>16.7</v>
      </c>
      <c r="N86" s="2">
        <f>propocet!$L$12</f>
        <v>25.5625</v>
      </c>
      <c r="O86" s="2">
        <f>propocet!$L$13</f>
        <v>16.225000000000001</v>
      </c>
      <c r="P86" s="61">
        <f t="shared" si="28"/>
        <v>57.872500000000002</v>
      </c>
      <c r="Q86" s="52">
        <v>30</v>
      </c>
      <c r="R86" s="2">
        <f t="shared" si="29"/>
        <v>11.0625</v>
      </c>
      <c r="S86" s="2">
        <f t="shared" si="30"/>
        <v>6.6375000000000028</v>
      </c>
      <c r="T86" s="2">
        <f t="shared" si="31"/>
        <v>7.2124999999999986</v>
      </c>
      <c r="U86" s="2">
        <f t="shared" si="32"/>
        <v>13.3</v>
      </c>
      <c r="V86" s="2">
        <f t="shared" si="33"/>
        <v>4.4375</v>
      </c>
      <c r="W86" s="2">
        <f t="shared" si="34"/>
        <v>13.774999999999999</v>
      </c>
      <c r="X86" s="2">
        <f t="shared" si="35"/>
        <v>-27.872500000000002</v>
      </c>
      <c r="Y86" s="2">
        <f t="shared" si="35"/>
        <v>-27.872500000000002</v>
      </c>
      <c r="Z86" s="2">
        <f t="shared" si="35"/>
        <v>-27.872500000000002</v>
      </c>
      <c r="AA86" s="2">
        <f t="shared" si="36"/>
        <v>56.425000000000004</v>
      </c>
      <c r="AB86" s="61">
        <f t="shared" si="37"/>
        <v>167.23500000000001</v>
      </c>
      <c r="AC86" s="61">
        <f t="shared" si="38"/>
        <v>223.66000000000003</v>
      </c>
      <c r="AD86" s="2">
        <f t="shared" si="39"/>
        <v>27.872500000000002</v>
      </c>
      <c r="AE86" s="2">
        <f t="shared" si="42"/>
        <v>0</v>
      </c>
      <c r="AF86" s="52">
        <f t="shared" si="40"/>
        <v>223.66000000000003</v>
      </c>
      <c r="AG86" s="2">
        <f t="shared" si="43"/>
        <v>139.36250000000001</v>
      </c>
      <c r="AH86" s="67">
        <f t="shared" si="44"/>
        <v>0.35133659808591772</v>
      </c>
      <c r="AI86" s="67">
        <f t="shared" si="45"/>
        <v>0.64866340191408223</v>
      </c>
      <c r="AJ86" s="2">
        <f t="shared" si="46"/>
        <v>636.59750000000008</v>
      </c>
      <c r="AK86" s="2">
        <f t="shared" si="47"/>
        <v>2546.3900000000003</v>
      </c>
    </row>
    <row r="87" spans="1:37">
      <c r="A87" t="s">
        <v>587</v>
      </c>
      <c r="B87">
        <v>1</v>
      </c>
      <c r="C87" s="2">
        <f>VLOOKUP(A87,LB460_CO!B:L,11,0)</f>
        <v>166.52500000000003</v>
      </c>
      <c r="D87" s="2">
        <f>'c'!$B$7</f>
        <v>47.125</v>
      </c>
      <c r="E87" s="2">
        <f t="shared" si="25"/>
        <v>213.65000000000003</v>
      </c>
      <c r="F87" s="2">
        <f>'c'!$E$8</f>
        <v>123.57500000000002</v>
      </c>
      <c r="G87" s="52">
        <f t="shared" si="26"/>
        <v>337.22500000000002</v>
      </c>
      <c r="H87" s="52">
        <f t="shared" si="41"/>
        <v>337.22500000000002</v>
      </c>
      <c r="I87" s="2">
        <f t="shared" si="27"/>
        <v>42.730000000000004</v>
      </c>
      <c r="J87" s="2">
        <f>propocet!$L$2</f>
        <v>18.9375</v>
      </c>
      <c r="K87" s="2">
        <f>propocet!$L$5</f>
        <v>23.362499999999997</v>
      </c>
      <c r="L87" s="2">
        <f>propocet!$L$9</f>
        <v>22.787500000000001</v>
      </c>
      <c r="M87" s="2">
        <f>propocet!$L$11</f>
        <v>16.7</v>
      </c>
      <c r="N87" s="2">
        <f>propocet!$L$12</f>
        <v>25.5625</v>
      </c>
      <c r="O87" s="2">
        <f>propocet!$L$13</f>
        <v>16.225000000000001</v>
      </c>
      <c r="P87" s="61">
        <f t="shared" si="28"/>
        <v>42.730000000000004</v>
      </c>
      <c r="Q87" s="52">
        <v>30</v>
      </c>
      <c r="R87" s="2">
        <f t="shared" si="29"/>
        <v>11.0625</v>
      </c>
      <c r="S87" s="2">
        <f t="shared" si="30"/>
        <v>6.6375000000000028</v>
      </c>
      <c r="T87" s="2">
        <f t="shared" si="31"/>
        <v>7.2124999999999986</v>
      </c>
      <c r="U87" s="2">
        <f t="shared" si="32"/>
        <v>13.3</v>
      </c>
      <c r="V87" s="2">
        <f t="shared" si="33"/>
        <v>4.4375</v>
      </c>
      <c r="W87" s="2">
        <f t="shared" si="34"/>
        <v>13.774999999999999</v>
      </c>
      <c r="X87" s="2">
        <f t="shared" si="35"/>
        <v>-12.730000000000004</v>
      </c>
      <c r="Y87" s="2">
        <f t="shared" si="35"/>
        <v>-12.730000000000004</v>
      </c>
      <c r="Z87" s="2">
        <f t="shared" si="35"/>
        <v>-12.730000000000004</v>
      </c>
      <c r="AA87" s="2">
        <f t="shared" si="36"/>
        <v>56.425000000000004</v>
      </c>
      <c r="AB87" s="61">
        <f t="shared" si="37"/>
        <v>76.380000000000024</v>
      </c>
      <c r="AC87" s="61">
        <f t="shared" si="38"/>
        <v>132.80500000000004</v>
      </c>
      <c r="AD87" s="2">
        <f t="shared" si="39"/>
        <v>12.730000000000004</v>
      </c>
      <c r="AE87" s="2">
        <f t="shared" si="42"/>
        <v>0</v>
      </c>
      <c r="AF87" s="52">
        <f t="shared" si="40"/>
        <v>132.80500000000004</v>
      </c>
      <c r="AG87" s="2">
        <f t="shared" si="43"/>
        <v>63.65000000000002</v>
      </c>
      <c r="AH87" s="67">
        <f t="shared" si="44"/>
        <v>0.28254579494925863</v>
      </c>
      <c r="AI87" s="67">
        <f t="shared" si="45"/>
        <v>0.71745420505074131</v>
      </c>
      <c r="AJ87" s="2">
        <f t="shared" si="46"/>
        <v>470.03000000000009</v>
      </c>
      <c r="AK87" s="2">
        <f t="shared" si="47"/>
        <v>470.03000000000009</v>
      </c>
    </row>
    <row r="88" spans="1:37">
      <c r="A88" t="s">
        <v>301</v>
      </c>
      <c r="B88">
        <v>4</v>
      </c>
      <c r="C88" s="2">
        <f>VLOOKUP(A88,LB460_CO!B:L,11,0)</f>
        <v>244.78749999999999</v>
      </c>
      <c r="D88" s="2">
        <f>'c'!$B$7</f>
        <v>47.125</v>
      </c>
      <c r="E88" s="2">
        <f t="shared" si="25"/>
        <v>291.91250000000002</v>
      </c>
      <c r="F88" s="2">
        <f>'c'!$E$8</f>
        <v>123.57500000000002</v>
      </c>
      <c r="G88" s="52">
        <f t="shared" si="26"/>
        <v>415.48750000000007</v>
      </c>
      <c r="H88" s="52">
        <f t="shared" si="41"/>
        <v>1661.9500000000003</v>
      </c>
      <c r="I88" s="2">
        <f t="shared" si="27"/>
        <v>58.382500000000007</v>
      </c>
      <c r="J88" s="2">
        <f>propocet!$L$2</f>
        <v>18.9375</v>
      </c>
      <c r="K88" s="2">
        <f>propocet!$L$5</f>
        <v>23.362499999999997</v>
      </c>
      <c r="L88" s="2">
        <f>propocet!$L$9</f>
        <v>22.787500000000001</v>
      </c>
      <c r="M88" s="2">
        <f>propocet!$L$11</f>
        <v>16.7</v>
      </c>
      <c r="N88" s="2">
        <f>propocet!$L$12</f>
        <v>25.5625</v>
      </c>
      <c r="O88" s="2">
        <f>propocet!$L$13</f>
        <v>16.225000000000001</v>
      </c>
      <c r="P88" s="61">
        <f t="shared" si="28"/>
        <v>58.382500000000007</v>
      </c>
      <c r="Q88" s="52">
        <v>30</v>
      </c>
      <c r="R88" s="2">
        <f t="shared" si="29"/>
        <v>11.0625</v>
      </c>
      <c r="S88" s="2">
        <f t="shared" si="30"/>
        <v>6.6375000000000028</v>
      </c>
      <c r="T88" s="2">
        <f t="shared" si="31"/>
        <v>7.2124999999999986</v>
      </c>
      <c r="U88" s="2">
        <f t="shared" si="32"/>
        <v>13.3</v>
      </c>
      <c r="V88" s="2">
        <f t="shared" si="33"/>
        <v>4.4375</v>
      </c>
      <c r="W88" s="2">
        <f t="shared" si="34"/>
        <v>13.774999999999999</v>
      </c>
      <c r="X88" s="2">
        <f t="shared" si="35"/>
        <v>-28.382500000000007</v>
      </c>
      <c r="Y88" s="2">
        <f t="shared" si="35"/>
        <v>-28.382500000000007</v>
      </c>
      <c r="Z88" s="2">
        <f t="shared" si="35"/>
        <v>-28.382500000000007</v>
      </c>
      <c r="AA88" s="2">
        <f t="shared" si="36"/>
        <v>56.425000000000004</v>
      </c>
      <c r="AB88" s="61">
        <f t="shared" si="37"/>
        <v>170.29500000000004</v>
      </c>
      <c r="AC88" s="61">
        <f t="shared" si="38"/>
        <v>226.72000000000006</v>
      </c>
      <c r="AD88" s="2">
        <f t="shared" si="39"/>
        <v>28.382500000000007</v>
      </c>
      <c r="AE88" s="2">
        <f t="shared" si="42"/>
        <v>0</v>
      </c>
      <c r="AF88" s="52">
        <f t="shared" si="40"/>
        <v>226.72000000000006</v>
      </c>
      <c r="AG88" s="2">
        <f t="shared" si="43"/>
        <v>141.91250000000002</v>
      </c>
      <c r="AH88" s="67">
        <f t="shared" si="44"/>
        <v>0.35303231432208443</v>
      </c>
      <c r="AI88" s="67">
        <f t="shared" si="45"/>
        <v>0.64696768567791563</v>
      </c>
      <c r="AJ88" s="2">
        <f t="shared" si="46"/>
        <v>642.2075000000001</v>
      </c>
      <c r="AK88" s="2">
        <f t="shared" si="47"/>
        <v>2568.8300000000004</v>
      </c>
    </row>
    <row r="89" spans="1:37">
      <c r="A89" t="s">
        <v>326</v>
      </c>
      <c r="B89">
        <v>1</v>
      </c>
      <c r="C89" s="2">
        <f>VLOOKUP(A89,LB460_CO!B:L,11,0)</f>
        <v>171.81249999999997</v>
      </c>
      <c r="D89" s="2">
        <f>'c'!$B$7</f>
        <v>47.125</v>
      </c>
      <c r="E89" s="2">
        <f t="shared" si="25"/>
        <v>218.93749999999997</v>
      </c>
      <c r="F89" s="2">
        <f>'c'!$E$8</f>
        <v>123.57500000000002</v>
      </c>
      <c r="G89" s="52">
        <f t="shared" si="26"/>
        <v>342.51249999999999</v>
      </c>
      <c r="H89" s="52">
        <f t="shared" si="41"/>
        <v>342.51249999999999</v>
      </c>
      <c r="I89" s="2">
        <f t="shared" si="27"/>
        <v>43.787499999999994</v>
      </c>
      <c r="J89" s="2">
        <f>propocet!$L$2</f>
        <v>18.9375</v>
      </c>
      <c r="K89" s="2">
        <f>propocet!$L$5</f>
        <v>23.362499999999997</v>
      </c>
      <c r="L89" s="2">
        <f>propocet!$L$9</f>
        <v>22.787500000000001</v>
      </c>
      <c r="M89" s="2">
        <f>propocet!$L$11</f>
        <v>16.7</v>
      </c>
      <c r="N89" s="2">
        <f>propocet!$L$12</f>
        <v>25.5625</v>
      </c>
      <c r="O89" s="2">
        <f>propocet!$L$13</f>
        <v>16.225000000000001</v>
      </c>
      <c r="P89" s="61">
        <f t="shared" si="28"/>
        <v>43.787499999999994</v>
      </c>
      <c r="Q89" s="52">
        <v>30</v>
      </c>
      <c r="R89" s="2">
        <f t="shared" si="29"/>
        <v>11.0625</v>
      </c>
      <c r="S89" s="2">
        <f t="shared" si="30"/>
        <v>6.6375000000000028</v>
      </c>
      <c r="T89" s="2">
        <f t="shared" si="31"/>
        <v>7.2124999999999986</v>
      </c>
      <c r="U89" s="2">
        <f t="shared" si="32"/>
        <v>13.3</v>
      </c>
      <c r="V89" s="2">
        <f t="shared" si="33"/>
        <v>4.4375</v>
      </c>
      <c r="W89" s="2">
        <f t="shared" si="34"/>
        <v>13.774999999999999</v>
      </c>
      <c r="X89" s="2">
        <f t="shared" si="35"/>
        <v>-13.787499999999994</v>
      </c>
      <c r="Y89" s="2">
        <f t="shared" si="35"/>
        <v>-13.787499999999994</v>
      </c>
      <c r="Z89" s="2">
        <f t="shared" si="35"/>
        <v>-13.787499999999994</v>
      </c>
      <c r="AA89" s="2">
        <f t="shared" si="36"/>
        <v>56.425000000000004</v>
      </c>
      <c r="AB89" s="61">
        <f t="shared" si="37"/>
        <v>82.724999999999966</v>
      </c>
      <c r="AC89" s="61">
        <f t="shared" si="38"/>
        <v>139.14999999999998</v>
      </c>
      <c r="AD89" s="2">
        <f t="shared" si="39"/>
        <v>13.787499999999994</v>
      </c>
      <c r="AE89" s="2">
        <f t="shared" si="42"/>
        <v>0</v>
      </c>
      <c r="AF89" s="52">
        <f t="shared" si="40"/>
        <v>139.14999999999998</v>
      </c>
      <c r="AG89" s="2">
        <f t="shared" si="43"/>
        <v>68.937499999999972</v>
      </c>
      <c r="AH89" s="67">
        <f t="shared" si="44"/>
        <v>0.28889523265772193</v>
      </c>
      <c r="AI89" s="67">
        <f t="shared" si="45"/>
        <v>0.71110476734227812</v>
      </c>
      <c r="AJ89" s="2">
        <f t="shared" si="46"/>
        <v>481.66249999999997</v>
      </c>
      <c r="AK89" s="2">
        <f t="shared" si="47"/>
        <v>481.66249999999997</v>
      </c>
    </row>
    <row r="90" spans="1:37" hidden="1">
      <c r="A90" t="s">
        <v>643</v>
      </c>
      <c r="B90">
        <v>3</v>
      </c>
      <c r="C90" s="2">
        <f>VLOOKUP(A90,LB460_CO!B:L,11,0)</f>
        <v>93.237499999999983</v>
      </c>
      <c r="D90" s="2">
        <f>'c'!$B$7</f>
        <v>47.125</v>
      </c>
      <c r="E90" s="2">
        <f t="shared" si="25"/>
        <v>140.36249999999998</v>
      </c>
      <c r="F90" s="2">
        <f>'c'!$E$8</f>
        <v>123.57500000000002</v>
      </c>
      <c r="G90" s="52">
        <f t="shared" si="26"/>
        <v>263.9375</v>
      </c>
      <c r="H90" s="52">
        <f t="shared" si="41"/>
        <v>791.8125</v>
      </c>
      <c r="I90" s="2">
        <f t="shared" si="27"/>
        <v>28.072499999999998</v>
      </c>
      <c r="J90" s="2">
        <f>propocet!$L$2</f>
        <v>18.9375</v>
      </c>
      <c r="K90" s="2">
        <f>propocet!$L$5</f>
        <v>23.362499999999997</v>
      </c>
      <c r="L90" s="2">
        <f>propocet!$L$9</f>
        <v>22.787500000000001</v>
      </c>
      <c r="M90" s="2">
        <f>propocet!$L$11</f>
        <v>16.7</v>
      </c>
      <c r="N90" s="2">
        <f>propocet!$L$12</f>
        <v>25.5625</v>
      </c>
      <c r="O90" s="2">
        <f>propocet!$L$13</f>
        <v>16.225000000000001</v>
      </c>
      <c r="P90" s="61">
        <f t="shared" si="28"/>
        <v>28.072499999999998</v>
      </c>
      <c r="Q90" s="52">
        <v>30</v>
      </c>
      <c r="R90" s="2">
        <f t="shared" si="29"/>
        <v>11.0625</v>
      </c>
      <c r="S90" s="2">
        <f t="shared" si="30"/>
        <v>6.6375000000000028</v>
      </c>
      <c r="T90" s="2">
        <f t="shared" si="31"/>
        <v>7.2124999999999986</v>
      </c>
      <c r="U90" s="2">
        <f t="shared" si="32"/>
        <v>13.3</v>
      </c>
      <c r="V90" s="2">
        <f t="shared" si="33"/>
        <v>4.4375</v>
      </c>
      <c r="W90" s="2">
        <f t="shared" si="34"/>
        <v>13.774999999999999</v>
      </c>
      <c r="X90" s="2">
        <f t="shared" si="35"/>
        <v>1.927500000000002</v>
      </c>
      <c r="Y90" s="2">
        <f t="shared" si="35"/>
        <v>1.927500000000002</v>
      </c>
      <c r="Z90" s="2">
        <f t="shared" si="35"/>
        <v>1.927500000000002</v>
      </c>
      <c r="AA90" s="2">
        <f t="shared" si="36"/>
        <v>56.425000000000004</v>
      </c>
      <c r="AB90" s="61">
        <f t="shared" si="37"/>
        <v>0</v>
      </c>
      <c r="AC90" s="61">
        <f t="shared" si="38"/>
        <v>56.425000000000004</v>
      </c>
      <c r="AD90" s="2">
        <f t="shared" si="39"/>
        <v>-1.927500000000002</v>
      </c>
      <c r="AE90" s="2">
        <f t="shared" si="42"/>
        <v>9.6375000000000099</v>
      </c>
      <c r="AF90" s="52">
        <f t="shared" si="40"/>
        <v>66.062500000000014</v>
      </c>
      <c r="AG90" s="2">
        <f t="shared" si="43"/>
        <v>0</v>
      </c>
      <c r="AH90" s="67">
        <f t="shared" si="44"/>
        <v>0.20018939393939397</v>
      </c>
      <c r="AI90" s="67">
        <f t="shared" si="45"/>
        <v>0.79981060606060606</v>
      </c>
      <c r="AJ90" s="2">
        <f t="shared" si="46"/>
        <v>330</v>
      </c>
      <c r="AK90" s="2">
        <f t="shared" si="47"/>
        <v>990</v>
      </c>
    </row>
    <row r="91" spans="1:37">
      <c r="A91" t="s">
        <v>416</v>
      </c>
      <c r="B91">
        <v>1</v>
      </c>
      <c r="C91" s="2">
        <f>VLOOKUP(A91,LB460_CO!B:L,11,0)</f>
        <v>193.03749999999999</v>
      </c>
      <c r="D91" s="2">
        <f>'c'!$B$7</f>
        <v>47.125</v>
      </c>
      <c r="E91" s="2">
        <f t="shared" si="25"/>
        <v>240.16249999999999</v>
      </c>
      <c r="F91" s="2">
        <f>'c'!$E$8</f>
        <v>123.57500000000002</v>
      </c>
      <c r="G91" s="52">
        <f t="shared" si="26"/>
        <v>363.73750000000001</v>
      </c>
      <c r="H91" s="52">
        <f t="shared" si="41"/>
        <v>363.73750000000001</v>
      </c>
      <c r="I91" s="2">
        <f t="shared" si="27"/>
        <v>48.032499999999999</v>
      </c>
      <c r="J91" s="2">
        <f>propocet!$L$2</f>
        <v>18.9375</v>
      </c>
      <c r="K91" s="2">
        <f>propocet!$L$5</f>
        <v>23.362499999999997</v>
      </c>
      <c r="L91" s="2">
        <f>propocet!$L$9</f>
        <v>22.787500000000001</v>
      </c>
      <c r="M91" s="2">
        <f>propocet!$L$11</f>
        <v>16.7</v>
      </c>
      <c r="N91" s="2">
        <f>propocet!$L$12</f>
        <v>25.5625</v>
      </c>
      <c r="O91" s="2">
        <f>propocet!$L$13</f>
        <v>16.225000000000001</v>
      </c>
      <c r="P91" s="61">
        <f t="shared" si="28"/>
        <v>48.032499999999999</v>
      </c>
      <c r="Q91" s="52">
        <v>30</v>
      </c>
      <c r="R91" s="2">
        <f t="shared" si="29"/>
        <v>11.0625</v>
      </c>
      <c r="S91" s="2">
        <f t="shared" si="30"/>
        <v>6.6375000000000028</v>
      </c>
      <c r="T91" s="2">
        <f t="shared" si="31"/>
        <v>7.2124999999999986</v>
      </c>
      <c r="U91" s="2">
        <f t="shared" si="32"/>
        <v>13.3</v>
      </c>
      <c r="V91" s="2">
        <f t="shared" si="33"/>
        <v>4.4375</v>
      </c>
      <c r="W91" s="2">
        <f t="shared" si="34"/>
        <v>13.774999999999999</v>
      </c>
      <c r="X91" s="2">
        <f t="shared" si="35"/>
        <v>-18.032499999999999</v>
      </c>
      <c r="Y91" s="2">
        <f t="shared" si="35"/>
        <v>-18.032499999999999</v>
      </c>
      <c r="Z91" s="2">
        <f t="shared" si="35"/>
        <v>-18.032499999999999</v>
      </c>
      <c r="AA91" s="2">
        <f t="shared" si="36"/>
        <v>56.425000000000004</v>
      </c>
      <c r="AB91" s="61">
        <f t="shared" si="37"/>
        <v>108.19499999999999</v>
      </c>
      <c r="AC91" s="61">
        <f t="shared" si="38"/>
        <v>164.62</v>
      </c>
      <c r="AD91" s="2">
        <f t="shared" si="39"/>
        <v>18.032499999999999</v>
      </c>
      <c r="AE91" s="2">
        <f t="shared" si="42"/>
        <v>0</v>
      </c>
      <c r="AF91" s="52">
        <f t="shared" si="40"/>
        <v>164.62</v>
      </c>
      <c r="AG91" s="2">
        <f t="shared" si="43"/>
        <v>90.162499999999994</v>
      </c>
      <c r="AH91" s="67">
        <f t="shared" si="44"/>
        <v>0.31156934461988334</v>
      </c>
      <c r="AI91" s="67">
        <f t="shared" si="45"/>
        <v>0.68843065538011672</v>
      </c>
      <c r="AJ91" s="2">
        <f t="shared" si="46"/>
        <v>528.35750000000007</v>
      </c>
      <c r="AK91" s="2">
        <f t="shared" si="47"/>
        <v>528.35750000000007</v>
      </c>
    </row>
    <row r="92" spans="1:37">
      <c r="A92" t="s">
        <v>417</v>
      </c>
      <c r="B92">
        <v>2</v>
      </c>
      <c r="C92" s="2">
        <f>VLOOKUP(A92,LB460_CO!B:L,11,0)</f>
        <v>193.03749999999999</v>
      </c>
      <c r="D92" s="2">
        <f>'c'!$B$7</f>
        <v>47.125</v>
      </c>
      <c r="E92" s="2">
        <f t="shared" si="25"/>
        <v>240.16249999999999</v>
      </c>
      <c r="F92" s="2">
        <f>'c'!$E$8</f>
        <v>123.57500000000002</v>
      </c>
      <c r="G92" s="52">
        <f t="shared" si="26"/>
        <v>363.73750000000001</v>
      </c>
      <c r="H92" s="52">
        <f t="shared" si="41"/>
        <v>727.47500000000002</v>
      </c>
      <c r="I92" s="2">
        <f t="shared" si="27"/>
        <v>48.032499999999999</v>
      </c>
      <c r="J92" s="2">
        <f>propocet!$L$2</f>
        <v>18.9375</v>
      </c>
      <c r="K92" s="2">
        <f>propocet!$L$5</f>
        <v>23.362499999999997</v>
      </c>
      <c r="L92" s="2">
        <f>propocet!$L$9</f>
        <v>22.787500000000001</v>
      </c>
      <c r="M92" s="2">
        <f>propocet!$L$11</f>
        <v>16.7</v>
      </c>
      <c r="N92" s="2">
        <f>propocet!$L$12</f>
        <v>25.5625</v>
      </c>
      <c r="O92" s="2">
        <f>propocet!$L$13</f>
        <v>16.225000000000001</v>
      </c>
      <c r="P92" s="61">
        <f t="shared" si="28"/>
        <v>48.032499999999999</v>
      </c>
      <c r="Q92" s="52">
        <v>30</v>
      </c>
      <c r="R92" s="2">
        <f t="shared" si="29"/>
        <v>11.0625</v>
      </c>
      <c r="S92" s="2">
        <f t="shared" si="30"/>
        <v>6.6375000000000028</v>
      </c>
      <c r="T92" s="2">
        <f t="shared" si="31"/>
        <v>7.2124999999999986</v>
      </c>
      <c r="U92" s="2">
        <f t="shared" si="32"/>
        <v>13.3</v>
      </c>
      <c r="V92" s="2">
        <f t="shared" si="33"/>
        <v>4.4375</v>
      </c>
      <c r="W92" s="2">
        <f t="shared" si="34"/>
        <v>13.774999999999999</v>
      </c>
      <c r="X92" s="2">
        <f t="shared" si="35"/>
        <v>-18.032499999999999</v>
      </c>
      <c r="Y92" s="2">
        <f t="shared" si="35"/>
        <v>-18.032499999999999</v>
      </c>
      <c r="Z92" s="2">
        <f t="shared" si="35"/>
        <v>-18.032499999999999</v>
      </c>
      <c r="AA92" s="2">
        <f t="shared" si="36"/>
        <v>56.425000000000004</v>
      </c>
      <c r="AB92" s="61">
        <f t="shared" si="37"/>
        <v>108.19499999999999</v>
      </c>
      <c r="AC92" s="61">
        <f t="shared" si="38"/>
        <v>164.62</v>
      </c>
      <c r="AD92" s="2">
        <f t="shared" si="39"/>
        <v>18.032499999999999</v>
      </c>
      <c r="AE92" s="2">
        <f t="shared" si="42"/>
        <v>0</v>
      </c>
      <c r="AF92" s="52">
        <f t="shared" si="40"/>
        <v>164.62</v>
      </c>
      <c r="AG92" s="2">
        <f t="shared" si="43"/>
        <v>90.162499999999994</v>
      </c>
      <c r="AH92" s="67">
        <f t="shared" si="44"/>
        <v>0.31156934461988334</v>
      </c>
      <c r="AI92" s="67">
        <f t="shared" si="45"/>
        <v>0.68843065538011672</v>
      </c>
      <c r="AJ92" s="2">
        <f t="shared" si="46"/>
        <v>528.35750000000007</v>
      </c>
      <c r="AK92" s="2">
        <f t="shared" si="47"/>
        <v>1056.7150000000001</v>
      </c>
    </row>
    <row r="93" spans="1:37">
      <c r="A93" t="s">
        <v>418</v>
      </c>
      <c r="B93">
        <v>1</v>
      </c>
      <c r="C93" s="2">
        <f>VLOOKUP(A93,LB460_CO!B:L,11,0)</f>
        <v>193.03749999999999</v>
      </c>
      <c r="D93" s="2">
        <f>'c'!$B$7</f>
        <v>47.125</v>
      </c>
      <c r="E93" s="2">
        <f t="shared" si="25"/>
        <v>240.16249999999999</v>
      </c>
      <c r="F93" s="2">
        <f>'c'!$E$8</f>
        <v>123.57500000000002</v>
      </c>
      <c r="G93" s="52">
        <f t="shared" si="26"/>
        <v>363.73750000000001</v>
      </c>
      <c r="H93" s="52">
        <f t="shared" si="41"/>
        <v>363.73750000000001</v>
      </c>
      <c r="I93" s="2">
        <f t="shared" si="27"/>
        <v>48.032499999999999</v>
      </c>
      <c r="J93" s="2">
        <f>propocet!$L$2</f>
        <v>18.9375</v>
      </c>
      <c r="K93" s="2">
        <f>propocet!$L$5</f>
        <v>23.362499999999997</v>
      </c>
      <c r="L93" s="2">
        <f>propocet!$L$9</f>
        <v>22.787500000000001</v>
      </c>
      <c r="M93" s="2">
        <f>propocet!$L$11</f>
        <v>16.7</v>
      </c>
      <c r="N93" s="2">
        <f>propocet!$L$12</f>
        <v>25.5625</v>
      </c>
      <c r="O93" s="2">
        <f>propocet!$L$13</f>
        <v>16.225000000000001</v>
      </c>
      <c r="P93" s="61">
        <f t="shared" si="28"/>
        <v>48.032499999999999</v>
      </c>
      <c r="Q93" s="52">
        <v>30</v>
      </c>
      <c r="R93" s="2">
        <f t="shared" si="29"/>
        <v>11.0625</v>
      </c>
      <c r="S93" s="2">
        <f t="shared" si="30"/>
        <v>6.6375000000000028</v>
      </c>
      <c r="T93" s="2">
        <f t="shared" si="31"/>
        <v>7.2124999999999986</v>
      </c>
      <c r="U93" s="2">
        <f t="shared" si="32"/>
        <v>13.3</v>
      </c>
      <c r="V93" s="2">
        <f t="shared" si="33"/>
        <v>4.4375</v>
      </c>
      <c r="W93" s="2">
        <f t="shared" si="34"/>
        <v>13.774999999999999</v>
      </c>
      <c r="X93" s="2">
        <f t="shared" si="35"/>
        <v>-18.032499999999999</v>
      </c>
      <c r="Y93" s="2">
        <f t="shared" si="35"/>
        <v>-18.032499999999999</v>
      </c>
      <c r="Z93" s="2">
        <f t="shared" si="35"/>
        <v>-18.032499999999999</v>
      </c>
      <c r="AA93" s="2">
        <f t="shared" si="36"/>
        <v>56.425000000000004</v>
      </c>
      <c r="AB93" s="61">
        <f t="shared" si="37"/>
        <v>108.19499999999999</v>
      </c>
      <c r="AC93" s="61">
        <f t="shared" si="38"/>
        <v>164.62</v>
      </c>
      <c r="AD93" s="2">
        <f t="shared" si="39"/>
        <v>18.032499999999999</v>
      </c>
      <c r="AE93" s="2">
        <f t="shared" si="42"/>
        <v>0</v>
      </c>
      <c r="AF93" s="52">
        <f t="shared" si="40"/>
        <v>164.62</v>
      </c>
      <c r="AG93" s="2">
        <f t="shared" si="43"/>
        <v>90.162499999999994</v>
      </c>
      <c r="AH93" s="67">
        <f t="shared" si="44"/>
        <v>0.31156934461988334</v>
      </c>
      <c r="AI93" s="67">
        <f t="shared" si="45"/>
        <v>0.68843065538011672</v>
      </c>
      <c r="AJ93" s="2">
        <f t="shared" si="46"/>
        <v>528.35750000000007</v>
      </c>
      <c r="AK93" s="2">
        <f t="shared" si="47"/>
        <v>528.35750000000007</v>
      </c>
    </row>
    <row r="94" spans="1:37">
      <c r="A94" t="s">
        <v>419</v>
      </c>
      <c r="B94">
        <v>2</v>
      </c>
      <c r="C94" s="2">
        <f>VLOOKUP(A94,LB460_CO!B:L,11,0)</f>
        <v>211.10833333333335</v>
      </c>
      <c r="D94" s="2">
        <f>'c'!$B$7</f>
        <v>47.125</v>
      </c>
      <c r="E94" s="2">
        <f t="shared" si="25"/>
        <v>258.23333333333335</v>
      </c>
      <c r="F94" s="2">
        <f>'c'!$E$8</f>
        <v>123.57500000000002</v>
      </c>
      <c r="G94" s="52">
        <f t="shared" si="26"/>
        <v>381.80833333333339</v>
      </c>
      <c r="H94" s="52">
        <f t="shared" si="41"/>
        <v>763.61666666666679</v>
      </c>
      <c r="I94" s="2">
        <f t="shared" si="27"/>
        <v>51.646666666666668</v>
      </c>
      <c r="J94" s="2">
        <f>propocet!$L$2</f>
        <v>18.9375</v>
      </c>
      <c r="K94" s="2">
        <f>propocet!$L$5</f>
        <v>23.362499999999997</v>
      </c>
      <c r="L94" s="2">
        <f>propocet!$L$9</f>
        <v>22.787500000000001</v>
      </c>
      <c r="M94" s="2">
        <f>propocet!$L$11</f>
        <v>16.7</v>
      </c>
      <c r="N94" s="2">
        <f>propocet!$L$12</f>
        <v>25.5625</v>
      </c>
      <c r="O94" s="2">
        <f>propocet!$L$13</f>
        <v>16.225000000000001</v>
      </c>
      <c r="P94" s="61">
        <f t="shared" si="28"/>
        <v>51.646666666666668</v>
      </c>
      <c r="Q94" s="52">
        <v>30</v>
      </c>
      <c r="R94" s="2">
        <f t="shared" si="29"/>
        <v>11.0625</v>
      </c>
      <c r="S94" s="2">
        <f t="shared" si="30"/>
        <v>6.6375000000000028</v>
      </c>
      <c r="T94" s="2">
        <f t="shared" si="31"/>
        <v>7.2124999999999986</v>
      </c>
      <c r="U94" s="2">
        <f t="shared" si="32"/>
        <v>13.3</v>
      </c>
      <c r="V94" s="2">
        <f t="shared" si="33"/>
        <v>4.4375</v>
      </c>
      <c r="W94" s="2">
        <f t="shared" si="34"/>
        <v>13.774999999999999</v>
      </c>
      <c r="X94" s="2">
        <f t="shared" si="35"/>
        <v>-21.646666666666668</v>
      </c>
      <c r="Y94" s="2">
        <f t="shared" si="35"/>
        <v>-21.646666666666668</v>
      </c>
      <c r="Z94" s="2">
        <f t="shared" si="35"/>
        <v>-21.646666666666668</v>
      </c>
      <c r="AA94" s="2">
        <f t="shared" si="36"/>
        <v>56.425000000000004</v>
      </c>
      <c r="AB94" s="61">
        <f t="shared" si="37"/>
        <v>129.88</v>
      </c>
      <c r="AC94" s="61">
        <f t="shared" si="38"/>
        <v>186.30500000000001</v>
      </c>
      <c r="AD94" s="2">
        <f t="shared" si="39"/>
        <v>21.646666666666668</v>
      </c>
      <c r="AE94" s="2">
        <f t="shared" si="42"/>
        <v>0</v>
      </c>
      <c r="AF94" s="52">
        <f t="shared" si="40"/>
        <v>186.30500000000001</v>
      </c>
      <c r="AG94" s="2">
        <f t="shared" si="43"/>
        <v>108.23333333333335</v>
      </c>
      <c r="AH94" s="67">
        <f t="shared" si="44"/>
        <v>0.32793632725864558</v>
      </c>
      <c r="AI94" s="67">
        <f t="shared" si="45"/>
        <v>0.67206367274135448</v>
      </c>
      <c r="AJ94" s="2">
        <f t="shared" si="46"/>
        <v>568.11333333333346</v>
      </c>
      <c r="AK94" s="2">
        <f t="shared" si="47"/>
        <v>1136.2266666666669</v>
      </c>
    </row>
    <row r="95" spans="1:37">
      <c r="A95" t="s">
        <v>212</v>
      </c>
      <c r="B95">
        <v>1</v>
      </c>
      <c r="C95" s="2">
        <f>VLOOKUP(A95,LB460_CO!B:L,11,0)</f>
        <v>150.58750000000001</v>
      </c>
      <c r="D95" s="2">
        <f>'c'!$B$7</f>
        <v>47.125</v>
      </c>
      <c r="E95" s="2">
        <f t="shared" si="25"/>
        <v>197.71250000000001</v>
      </c>
      <c r="F95" s="2">
        <f>'c'!$E$8</f>
        <v>123.57500000000002</v>
      </c>
      <c r="G95" s="52">
        <f t="shared" si="26"/>
        <v>321.28750000000002</v>
      </c>
      <c r="H95" s="52">
        <f t="shared" si="41"/>
        <v>321.28750000000002</v>
      </c>
      <c r="I95" s="2">
        <f t="shared" si="27"/>
        <v>39.542500000000004</v>
      </c>
      <c r="J95" s="2">
        <f>propocet!$L$2</f>
        <v>18.9375</v>
      </c>
      <c r="K95" s="2">
        <f>propocet!$L$5</f>
        <v>23.362499999999997</v>
      </c>
      <c r="L95" s="2">
        <f>propocet!$L$9</f>
        <v>22.787500000000001</v>
      </c>
      <c r="M95" s="2">
        <f>propocet!$L$11</f>
        <v>16.7</v>
      </c>
      <c r="N95" s="2">
        <f>propocet!$L$12</f>
        <v>25.5625</v>
      </c>
      <c r="O95" s="2">
        <f>propocet!$L$13</f>
        <v>16.225000000000001</v>
      </c>
      <c r="P95" s="61">
        <f t="shared" si="28"/>
        <v>39.542500000000004</v>
      </c>
      <c r="Q95" s="52">
        <v>30</v>
      </c>
      <c r="R95" s="2">
        <f t="shared" si="29"/>
        <v>11.0625</v>
      </c>
      <c r="S95" s="2">
        <f t="shared" si="30"/>
        <v>6.6375000000000028</v>
      </c>
      <c r="T95" s="2">
        <f t="shared" si="31"/>
        <v>7.2124999999999986</v>
      </c>
      <c r="U95" s="2">
        <f t="shared" si="32"/>
        <v>13.3</v>
      </c>
      <c r="V95" s="2">
        <f t="shared" si="33"/>
        <v>4.4375</v>
      </c>
      <c r="W95" s="2">
        <f t="shared" si="34"/>
        <v>13.774999999999999</v>
      </c>
      <c r="X95" s="2">
        <f t="shared" si="35"/>
        <v>-9.542500000000004</v>
      </c>
      <c r="Y95" s="2">
        <f t="shared" si="35"/>
        <v>-9.542500000000004</v>
      </c>
      <c r="Z95" s="2">
        <f t="shared" si="35"/>
        <v>-9.542500000000004</v>
      </c>
      <c r="AA95" s="2">
        <f t="shared" si="36"/>
        <v>56.425000000000004</v>
      </c>
      <c r="AB95" s="61">
        <f t="shared" si="37"/>
        <v>57.255000000000024</v>
      </c>
      <c r="AC95" s="61">
        <f t="shared" si="38"/>
        <v>113.68000000000004</v>
      </c>
      <c r="AD95" s="2">
        <f t="shared" si="39"/>
        <v>9.542500000000004</v>
      </c>
      <c r="AE95" s="2">
        <f t="shared" si="42"/>
        <v>0</v>
      </c>
      <c r="AF95" s="52">
        <f t="shared" si="40"/>
        <v>113.68000000000004</v>
      </c>
      <c r="AG95" s="2">
        <f t="shared" si="43"/>
        <v>47.71250000000002</v>
      </c>
      <c r="AH95" s="67">
        <f t="shared" si="44"/>
        <v>0.26135285969641414</v>
      </c>
      <c r="AI95" s="67">
        <f t="shared" si="45"/>
        <v>0.73864714030358591</v>
      </c>
      <c r="AJ95" s="2">
        <f t="shared" si="46"/>
        <v>434.96750000000009</v>
      </c>
      <c r="AK95" s="2">
        <f t="shared" si="47"/>
        <v>434.96750000000009</v>
      </c>
    </row>
    <row r="96" spans="1:37">
      <c r="A96" t="s">
        <v>420</v>
      </c>
      <c r="B96">
        <v>2</v>
      </c>
      <c r="C96" s="2">
        <f>VLOOKUP(A96,LB460_CO!B:L,11,0)</f>
        <v>211.10833333333335</v>
      </c>
      <c r="D96" s="2">
        <f>'c'!$B$7</f>
        <v>47.125</v>
      </c>
      <c r="E96" s="2">
        <f t="shared" si="25"/>
        <v>258.23333333333335</v>
      </c>
      <c r="F96" s="2">
        <f>'c'!$E$8</f>
        <v>123.57500000000002</v>
      </c>
      <c r="G96" s="52">
        <f t="shared" si="26"/>
        <v>381.80833333333339</v>
      </c>
      <c r="H96" s="52">
        <f t="shared" si="41"/>
        <v>763.61666666666679</v>
      </c>
      <c r="I96" s="2">
        <f t="shared" si="27"/>
        <v>51.646666666666668</v>
      </c>
      <c r="J96" s="2">
        <f>propocet!$L$2</f>
        <v>18.9375</v>
      </c>
      <c r="K96" s="2">
        <f>propocet!$L$5</f>
        <v>23.362499999999997</v>
      </c>
      <c r="L96" s="2">
        <f>propocet!$L$9</f>
        <v>22.787500000000001</v>
      </c>
      <c r="M96" s="2">
        <f>propocet!$L$11</f>
        <v>16.7</v>
      </c>
      <c r="N96" s="2">
        <f>propocet!$L$12</f>
        <v>25.5625</v>
      </c>
      <c r="O96" s="2">
        <f>propocet!$L$13</f>
        <v>16.225000000000001</v>
      </c>
      <c r="P96" s="61">
        <f t="shared" si="28"/>
        <v>51.646666666666668</v>
      </c>
      <c r="Q96" s="52">
        <v>30</v>
      </c>
      <c r="R96" s="2">
        <f t="shared" si="29"/>
        <v>11.0625</v>
      </c>
      <c r="S96" s="2">
        <f t="shared" si="30"/>
        <v>6.6375000000000028</v>
      </c>
      <c r="T96" s="2">
        <f t="shared" si="31"/>
        <v>7.2124999999999986</v>
      </c>
      <c r="U96" s="2">
        <f t="shared" si="32"/>
        <v>13.3</v>
      </c>
      <c r="V96" s="2">
        <f t="shared" si="33"/>
        <v>4.4375</v>
      </c>
      <c r="W96" s="2">
        <f t="shared" si="34"/>
        <v>13.774999999999999</v>
      </c>
      <c r="X96" s="2">
        <f t="shared" si="35"/>
        <v>-21.646666666666668</v>
      </c>
      <c r="Y96" s="2">
        <f t="shared" si="35"/>
        <v>-21.646666666666668</v>
      </c>
      <c r="Z96" s="2">
        <f t="shared" si="35"/>
        <v>-21.646666666666668</v>
      </c>
      <c r="AA96" s="2">
        <f t="shared" si="36"/>
        <v>56.425000000000004</v>
      </c>
      <c r="AB96" s="61">
        <f t="shared" si="37"/>
        <v>129.88</v>
      </c>
      <c r="AC96" s="61">
        <f t="shared" si="38"/>
        <v>186.30500000000001</v>
      </c>
      <c r="AD96" s="2">
        <f t="shared" si="39"/>
        <v>21.646666666666668</v>
      </c>
      <c r="AE96" s="2">
        <f t="shared" si="42"/>
        <v>0</v>
      </c>
      <c r="AF96" s="52">
        <f t="shared" si="40"/>
        <v>186.30500000000001</v>
      </c>
      <c r="AG96" s="2">
        <f t="shared" si="43"/>
        <v>108.23333333333335</v>
      </c>
      <c r="AH96" s="67">
        <f t="shared" si="44"/>
        <v>0.32793632725864558</v>
      </c>
      <c r="AI96" s="67">
        <f t="shared" si="45"/>
        <v>0.67206367274135448</v>
      </c>
      <c r="AJ96" s="2">
        <f t="shared" si="46"/>
        <v>568.11333333333346</v>
      </c>
      <c r="AK96" s="2">
        <f t="shared" si="47"/>
        <v>1136.2266666666669</v>
      </c>
    </row>
    <row r="97" spans="1:37">
      <c r="A97" t="s">
        <v>213</v>
      </c>
      <c r="B97">
        <v>1</v>
      </c>
      <c r="C97" s="2">
        <f>VLOOKUP(A97,LB460_CO!B:L,11,0)</f>
        <v>150.58750000000001</v>
      </c>
      <c r="D97" s="2">
        <f>'c'!$B$7</f>
        <v>47.125</v>
      </c>
      <c r="E97" s="2">
        <f t="shared" si="25"/>
        <v>197.71250000000001</v>
      </c>
      <c r="F97" s="2">
        <f>'c'!$E$8</f>
        <v>123.57500000000002</v>
      </c>
      <c r="G97" s="52">
        <f t="shared" si="26"/>
        <v>321.28750000000002</v>
      </c>
      <c r="H97" s="52">
        <f t="shared" si="41"/>
        <v>321.28750000000002</v>
      </c>
      <c r="I97" s="2">
        <f t="shared" si="27"/>
        <v>39.542500000000004</v>
      </c>
      <c r="J97" s="2">
        <f>propocet!$L$2</f>
        <v>18.9375</v>
      </c>
      <c r="K97" s="2">
        <f>propocet!$L$5</f>
        <v>23.362499999999997</v>
      </c>
      <c r="L97" s="2">
        <f>propocet!$L$9</f>
        <v>22.787500000000001</v>
      </c>
      <c r="M97" s="2">
        <f>propocet!$L$11</f>
        <v>16.7</v>
      </c>
      <c r="N97" s="2">
        <f>propocet!$L$12</f>
        <v>25.5625</v>
      </c>
      <c r="O97" s="2">
        <f>propocet!$L$13</f>
        <v>16.225000000000001</v>
      </c>
      <c r="P97" s="61">
        <f t="shared" si="28"/>
        <v>39.542500000000004</v>
      </c>
      <c r="Q97" s="52">
        <v>30</v>
      </c>
      <c r="R97" s="2">
        <f t="shared" si="29"/>
        <v>11.0625</v>
      </c>
      <c r="S97" s="2">
        <f t="shared" si="30"/>
        <v>6.6375000000000028</v>
      </c>
      <c r="T97" s="2">
        <f t="shared" si="31"/>
        <v>7.2124999999999986</v>
      </c>
      <c r="U97" s="2">
        <f t="shared" si="32"/>
        <v>13.3</v>
      </c>
      <c r="V97" s="2">
        <f t="shared" si="33"/>
        <v>4.4375</v>
      </c>
      <c r="W97" s="2">
        <f t="shared" si="34"/>
        <v>13.774999999999999</v>
      </c>
      <c r="X97" s="2">
        <f t="shared" si="35"/>
        <v>-9.542500000000004</v>
      </c>
      <c r="Y97" s="2">
        <f t="shared" si="35"/>
        <v>-9.542500000000004</v>
      </c>
      <c r="Z97" s="2">
        <f t="shared" si="35"/>
        <v>-9.542500000000004</v>
      </c>
      <c r="AA97" s="2">
        <f t="shared" si="36"/>
        <v>56.425000000000004</v>
      </c>
      <c r="AB97" s="61">
        <f t="shared" si="37"/>
        <v>57.255000000000024</v>
      </c>
      <c r="AC97" s="61">
        <f t="shared" si="38"/>
        <v>113.68000000000004</v>
      </c>
      <c r="AD97" s="2">
        <f t="shared" si="39"/>
        <v>9.542500000000004</v>
      </c>
      <c r="AE97" s="2">
        <f t="shared" si="42"/>
        <v>0</v>
      </c>
      <c r="AF97" s="52">
        <f t="shared" si="40"/>
        <v>113.68000000000004</v>
      </c>
      <c r="AG97" s="2">
        <f t="shared" si="43"/>
        <v>47.71250000000002</v>
      </c>
      <c r="AH97" s="67">
        <f t="shared" si="44"/>
        <v>0.26135285969641414</v>
      </c>
      <c r="AI97" s="67">
        <f t="shared" si="45"/>
        <v>0.73864714030358591</v>
      </c>
      <c r="AJ97" s="2">
        <f t="shared" si="46"/>
        <v>434.96750000000009</v>
      </c>
      <c r="AK97" s="2">
        <f t="shared" si="47"/>
        <v>434.96750000000009</v>
      </c>
    </row>
    <row r="98" spans="1:37">
      <c r="A98" t="s">
        <v>554</v>
      </c>
      <c r="B98">
        <v>1</v>
      </c>
      <c r="C98" s="2">
        <f>VLOOKUP(A98,LB460_CO!B:L,11,0)</f>
        <v>106.96666666666665</v>
      </c>
      <c r="D98" s="2">
        <f>'c'!$B$7</f>
        <v>47.125</v>
      </c>
      <c r="E98" s="2">
        <f t="shared" si="25"/>
        <v>154.09166666666664</v>
      </c>
      <c r="F98" s="2">
        <f>'c'!$E$8</f>
        <v>123.57500000000002</v>
      </c>
      <c r="G98" s="52">
        <f t="shared" si="26"/>
        <v>277.66666666666663</v>
      </c>
      <c r="H98" s="52">
        <f t="shared" si="41"/>
        <v>277.66666666666663</v>
      </c>
      <c r="I98" s="2">
        <f t="shared" si="27"/>
        <v>30.818333333333328</v>
      </c>
      <c r="J98" s="2">
        <f>propocet!$L$2</f>
        <v>18.9375</v>
      </c>
      <c r="K98" s="2">
        <f>propocet!$L$5</f>
        <v>23.362499999999997</v>
      </c>
      <c r="L98" s="2">
        <f>propocet!$L$9</f>
        <v>22.787500000000001</v>
      </c>
      <c r="M98" s="2">
        <f>propocet!$L$11</f>
        <v>16.7</v>
      </c>
      <c r="N98" s="2">
        <f>propocet!$L$12</f>
        <v>25.5625</v>
      </c>
      <c r="O98" s="2">
        <f>propocet!$L$13</f>
        <v>16.225000000000001</v>
      </c>
      <c r="P98" s="61">
        <f t="shared" si="28"/>
        <v>30.818333333333328</v>
      </c>
      <c r="Q98" s="52">
        <v>30</v>
      </c>
      <c r="R98" s="2">
        <f t="shared" si="29"/>
        <v>11.0625</v>
      </c>
      <c r="S98" s="2">
        <f t="shared" si="30"/>
        <v>6.6375000000000028</v>
      </c>
      <c r="T98" s="2">
        <f t="shared" si="31"/>
        <v>7.2124999999999986</v>
      </c>
      <c r="U98" s="2">
        <f t="shared" si="32"/>
        <v>13.3</v>
      </c>
      <c r="V98" s="2">
        <f t="shared" si="33"/>
        <v>4.4375</v>
      </c>
      <c r="W98" s="2">
        <f t="shared" si="34"/>
        <v>13.774999999999999</v>
      </c>
      <c r="X98" s="2">
        <f t="shared" si="35"/>
        <v>-0.81833333333332803</v>
      </c>
      <c r="Y98" s="2">
        <f t="shared" si="35"/>
        <v>-0.81833333333332803</v>
      </c>
      <c r="Z98" s="2">
        <f t="shared" si="35"/>
        <v>-0.81833333333332803</v>
      </c>
      <c r="AA98" s="2">
        <f t="shared" si="36"/>
        <v>56.425000000000004</v>
      </c>
      <c r="AB98" s="61">
        <f t="shared" si="37"/>
        <v>4.9099999999999682</v>
      </c>
      <c r="AC98" s="61">
        <f t="shared" si="38"/>
        <v>61.334999999999972</v>
      </c>
      <c r="AD98" s="2">
        <f t="shared" si="39"/>
        <v>0.81833333333332803</v>
      </c>
      <c r="AE98" s="2">
        <f t="shared" si="42"/>
        <v>0</v>
      </c>
      <c r="AF98" s="52">
        <f t="shared" si="40"/>
        <v>61.334999999999972</v>
      </c>
      <c r="AG98" s="2">
        <f t="shared" si="43"/>
        <v>4.0916666666666401</v>
      </c>
      <c r="AH98" s="67">
        <f t="shared" si="44"/>
        <v>0.18092831402008835</v>
      </c>
      <c r="AI98" s="67">
        <f t="shared" si="45"/>
        <v>0.81907168597991165</v>
      </c>
      <c r="AJ98" s="2">
        <f t="shared" si="46"/>
        <v>339.00166666666661</v>
      </c>
      <c r="AK98" s="2">
        <f t="shared" si="47"/>
        <v>339.00166666666661</v>
      </c>
    </row>
    <row r="99" spans="1:37">
      <c r="A99" t="s">
        <v>654</v>
      </c>
      <c r="B99">
        <v>1</v>
      </c>
      <c r="C99" s="2">
        <f>VLOOKUP(A99,LB460_CO!B:L,11,0)</f>
        <v>128.19166666666666</v>
      </c>
      <c r="D99" s="2">
        <f>'c'!$B$7</f>
        <v>47.125</v>
      </c>
      <c r="E99" s="2">
        <f t="shared" si="25"/>
        <v>175.31666666666666</v>
      </c>
      <c r="F99" s="2">
        <f>'c'!$E$8</f>
        <v>123.57500000000002</v>
      </c>
      <c r="G99" s="52">
        <f t="shared" si="26"/>
        <v>298.89166666666665</v>
      </c>
      <c r="H99" s="52">
        <f t="shared" si="41"/>
        <v>298.89166666666665</v>
      </c>
      <c r="I99" s="2">
        <f t="shared" si="27"/>
        <v>35.063333333333333</v>
      </c>
      <c r="J99" s="2">
        <f>propocet!$L$2</f>
        <v>18.9375</v>
      </c>
      <c r="K99" s="2">
        <f>propocet!$L$5</f>
        <v>23.362499999999997</v>
      </c>
      <c r="L99" s="2">
        <f>propocet!$L$9</f>
        <v>22.787500000000001</v>
      </c>
      <c r="M99" s="2">
        <f>propocet!$L$11</f>
        <v>16.7</v>
      </c>
      <c r="N99" s="2">
        <f>propocet!$L$12</f>
        <v>25.5625</v>
      </c>
      <c r="O99" s="2">
        <f>propocet!$L$13</f>
        <v>16.225000000000001</v>
      </c>
      <c r="P99" s="61">
        <f t="shared" si="28"/>
        <v>35.063333333333333</v>
      </c>
      <c r="Q99" s="52">
        <v>30</v>
      </c>
      <c r="R99" s="2">
        <f t="shared" si="29"/>
        <v>11.0625</v>
      </c>
      <c r="S99" s="2">
        <f t="shared" si="30"/>
        <v>6.6375000000000028</v>
      </c>
      <c r="T99" s="2">
        <f t="shared" si="31"/>
        <v>7.2124999999999986</v>
      </c>
      <c r="U99" s="2">
        <f t="shared" si="32"/>
        <v>13.3</v>
      </c>
      <c r="V99" s="2">
        <f t="shared" si="33"/>
        <v>4.4375</v>
      </c>
      <c r="W99" s="2">
        <f t="shared" si="34"/>
        <v>13.774999999999999</v>
      </c>
      <c r="X99" s="2">
        <f t="shared" si="35"/>
        <v>-5.0633333333333326</v>
      </c>
      <c r="Y99" s="2">
        <f t="shared" si="35"/>
        <v>-5.0633333333333326</v>
      </c>
      <c r="Z99" s="2">
        <f t="shared" si="35"/>
        <v>-5.0633333333333326</v>
      </c>
      <c r="AA99" s="2">
        <f t="shared" si="36"/>
        <v>56.425000000000004</v>
      </c>
      <c r="AB99" s="61">
        <f t="shared" si="37"/>
        <v>30.379999999999995</v>
      </c>
      <c r="AC99" s="61">
        <f t="shared" si="38"/>
        <v>86.805000000000007</v>
      </c>
      <c r="AD99" s="2">
        <f t="shared" si="39"/>
        <v>5.0633333333333326</v>
      </c>
      <c r="AE99" s="2">
        <f t="shared" si="42"/>
        <v>0</v>
      </c>
      <c r="AF99" s="52">
        <f t="shared" si="40"/>
        <v>86.805000000000007</v>
      </c>
      <c r="AG99" s="2">
        <f t="shared" si="43"/>
        <v>25.316666666666663</v>
      </c>
      <c r="AH99" s="67">
        <f t="shared" si="44"/>
        <v>0.22506028053133292</v>
      </c>
      <c r="AI99" s="67">
        <f t="shared" si="45"/>
        <v>0.77493971946866713</v>
      </c>
      <c r="AJ99" s="2">
        <f t="shared" si="46"/>
        <v>385.69666666666666</v>
      </c>
      <c r="AK99" s="2">
        <f t="shared" si="47"/>
        <v>385.69666666666666</v>
      </c>
    </row>
    <row r="100" spans="1:37">
      <c r="A100" t="s">
        <v>655</v>
      </c>
      <c r="B100">
        <v>1</v>
      </c>
      <c r="C100" s="2">
        <f>VLOOKUP(A100,LB460_CO!B:L,11,0)</f>
        <v>138.54999999999998</v>
      </c>
      <c r="D100" s="2">
        <f>'c'!$B$7</f>
        <v>47.125</v>
      </c>
      <c r="E100" s="2">
        <f t="shared" si="25"/>
        <v>185.67499999999998</v>
      </c>
      <c r="F100" s="2">
        <f>'c'!$E$8</f>
        <v>123.57500000000002</v>
      </c>
      <c r="G100" s="52">
        <f t="shared" si="26"/>
        <v>309.25</v>
      </c>
      <c r="H100" s="52">
        <f t="shared" si="41"/>
        <v>309.25</v>
      </c>
      <c r="I100" s="2">
        <f t="shared" si="27"/>
        <v>37.134999999999998</v>
      </c>
      <c r="J100" s="2">
        <f>propocet!$L$2</f>
        <v>18.9375</v>
      </c>
      <c r="K100" s="2">
        <f>propocet!$L$5</f>
        <v>23.362499999999997</v>
      </c>
      <c r="L100" s="2">
        <f>propocet!$L$9</f>
        <v>22.787500000000001</v>
      </c>
      <c r="M100" s="2">
        <f>propocet!$L$11</f>
        <v>16.7</v>
      </c>
      <c r="N100" s="2">
        <f>propocet!$L$12</f>
        <v>25.5625</v>
      </c>
      <c r="O100" s="2">
        <f>propocet!$L$13</f>
        <v>16.225000000000001</v>
      </c>
      <c r="P100" s="61">
        <f t="shared" si="28"/>
        <v>37.134999999999998</v>
      </c>
      <c r="Q100" s="52">
        <v>30</v>
      </c>
      <c r="R100" s="2">
        <f t="shared" si="29"/>
        <v>11.0625</v>
      </c>
      <c r="S100" s="2">
        <f t="shared" si="30"/>
        <v>6.6375000000000028</v>
      </c>
      <c r="T100" s="2">
        <f t="shared" si="31"/>
        <v>7.2124999999999986</v>
      </c>
      <c r="U100" s="2">
        <f t="shared" si="32"/>
        <v>13.3</v>
      </c>
      <c r="V100" s="2">
        <f t="shared" si="33"/>
        <v>4.4375</v>
      </c>
      <c r="W100" s="2">
        <f t="shared" si="34"/>
        <v>13.774999999999999</v>
      </c>
      <c r="X100" s="2">
        <f t="shared" si="35"/>
        <v>-7.134999999999998</v>
      </c>
      <c r="Y100" s="2">
        <f t="shared" si="35"/>
        <v>-7.134999999999998</v>
      </c>
      <c r="Z100" s="2">
        <f t="shared" si="35"/>
        <v>-7.134999999999998</v>
      </c>
      <c r="AA100" s="2">
        <f t="shared" si="36"/>
        <v>56.425000000000004</v>
      </c>
      <c r="AB100" s="61">
        <f t="shared" si="37"/>
        <v>42.809999999999988</v>
      </c>
      <c r="AC100" s="61">
        <f t="shared" si="38"/>
        <v>99.234999999999985</v>
      </c>
      <c r="AD100" s="2">
        <f t="shared" si="39"/>
        <v>7.134999999999998</v>
      </c>
      <c r="AE100" s="2">
        <f t="shared" si="42"/>
        <v>0</v>
      </c>
      <c r="AF100" s="52">
        <f t="shared" si="40"/>
        <v>99.234999999999985</v>
      </c>
      <c r="AG100" s="2">
        <f t="shared" si="43"/>
        <v>35.67499999999999</v>
      </c>
      <c r="AH100" s="67">
        <f t="shared" si="44"/>
        <v>0.24293425707186309</v>
      </c>
      <c r="AI100" s="67">
        <f t="shared" si="45"/>
        <v>0.75706574292813689</v>
      </c>
      <c r="AJ100" s="2">
        <f t="shared" si="46"/>
        <v>408.48500000000001</v>
      </c>
      <c r="AK100" s="2">
        <f t="shared" si="47"/>
        <v>408.48500000000001</v>
      </c>
    </row>
    <row r="101" spans="1:37">
      <c r="A101" t="s">
        <v>478</v>
      </c>
      <c r="B101">
        <v>8</v>
      </c>
      <c r="C101" s="2">
        <f>VLOOKUP(A101,LB460_CO!B:L,11,0)</f>
        <v>178.5625</v>
      </c>
      <c r="D101" s="2">
        <f>'c'!$B$7</f>
        <v>47.125</v>
      </c>
      <c r="E101" s="2">
        <f t="shared" si="25"/>
        <v>225.6875</v>
      </c>
      <c r="F101" s="2">
        <f>'c'!$E$8</f>
        <v>123.57500000000002</v>
      </c>
      <c r="G101" s="52">
        <f t="shared" si="26"/>
        <v>349.26250000000005</v>
      </c>
      <c r="H101" s="52">
        <f t="shared" si="41"/>
        <v>2794.1000000000004</v>
      </c>
      <c r="I101" s="2">
        <f t="shared" si="27"/>
        <v>45.137500000000003</v>
      </c>
      <c r="J101" s="2">
        <f>propocet!$L$2</f>
        <v>18.9375</v>
      </c>
      <c r="K101" s="2">
        <f>propocet!$L$5</f>
        <v>23.362499999999997</v>
      </c>
      <c r="L101" s="2">
        <f>propocet!$L$9</f>
        <v>22.787500000000001</v>
      </c>
      <c r="M101" s="2">
        <f>propocet!$L$11</f>
        <v>16.7</v>
      </c>
      <c r="N101" s="2">
        <f>propocet!$L$12</f>
        <v>25.5625</v>
      </c>
      <c r="O101" s="2">
        <f>propocet!$L$13</f>
        <v>16.225000000000001</v>
      </c>
      <c r="P101" s="61">
        <f t="shared" si="28"/>
        <v>45.137500000000003</v>
      </c>
      <c r="Q101" s="52">
        <v>30</v>
      </c>
      <c r="R101" s="2">
        <f t="shared" si="29"/>
        <v>11.0625</v>
      </c>
      <c r="S101" s="2">
        <f t="shared" si="30"/>
        <v>6.6375000000000028</v>
      </c>
      <c r="T101" s="2">
        <f t="shared" si="31"/>
        <v>7.2124999999999986</v>
      </c>
      <c r="U101" s="2">
        <f t="shared" si="32"/>
        <v>13.3</v>
      </c>
      <c r="V101" s="2">
        <f t="shared" si="33"/>
        <v>4.4375</v>
      </c>
      <c r="W101" s="2">
        <f t="shared" si="34"/>
        <v>13.774999999999999</v>
      </c>
      <c r="X101" s="2">
        <f t="shared" si="35"/>
        <v>-15.137500000000003</v>
      </c>
      <c r="Y101" s="2">
        <f t="shared" si="35"/>
        <v>-15.137500000000003</v>
      </c>
      <c r="Z101" s="2">
        <f t="shared" si="35"/>
        <v>-15.137500000000003</v>
      </c>
      <c r="AA101" s="2">
        <f t="shared" si="36"/>
        <v>56.425000000000004</v>
      </c>
      <c r="AB101" s="61">
        <f t="shared" si="37"/>
        <v>90.825000000000017</v>
      </c>
      <c r="AC101" s="61">
        <f t="shared" si="38"/>
        <v>147.25000000000003</v>
      </c>
      <c r="AD101" s="2">
        <f t="shared" si="39"/>
        <v>15.137500000000003</v>
      </c>
      <c r="AE101" s="2">
        <f t="shared" si="42"/>
        <v>0</v>
      </c>
      <c r="AF101" s="52">
        <f t="shared" si="40"/>
        <v>147.25000000000003</v>
      </c>
      <c r="AG101" s="2">
        <f t="shared" si="43"/>
        <v>75.687500000000014</v>
      </c>
      <c r="AH101" s="67">
        <f t="shared" si="44"/>
        <v>0.29656856574607893</v>
      </c>
      <c r="AI101" s="67">
        <f t="shared" si="45"/>
        <v>0.70343143425392107</v>
      </c>
      <c r="AJ101" s="2">
        <f t="shared" si="46"/>
        <v>496.51250000000005</v>
      </c>
      <c r="AK101" s="2">
        <f t="shared" si="47"/>
        <v>3972.1000000000004</v>
      </c>
    </row>
    <row r="102" spans="1:37">
      <c r="A102" t="s">
        <v>389</v>
      </c>
      <c r="B102">
        <v>10</v>
      </c>
      <c r="C102" s="2">
        <f>VLOOKUP(A102,LB460_CO!B:L,11,0)</f>
        <v>221.01249999999999</v>
      </c>
      <c r="D102" s="2">
        <f>'c'!$B$7</f>
        <v>47.125</v>
      </c>
      <c r="E102" s="2">
        <f t="shared" si="25"/>
        <v>268.13749999999999</v>
      </c>
      <c r="F102" s="2">
        <f>'c'!$E$8</f>
        <v>123.57500000000002</v>
      </c>
      <c r="G102" s="52">
        <f t="shared" si="26"/>
        <v>391.71249999999998</v>
      </c>
      <c r="H102" s="52">
        <f t="shared" si="41"/>
        <v>3917.125</v>
      </c>
      <c r="I102" s="2">
        <f t="shared" si="27"/>
        <v>53.627499999999998</v>
      </c>
      <c r="J102" s="2">
        <f>propocet!$L$2</f>
        <v>18.9375</v>
      </c>
      <c r="K102" s="2">
        <f>propocet!$L$5</f>
        <v>23.362499999999997</v>
      </c>
      <c r="L102" s="2">
        <f>propocet!$L$9</f>
        <v>22.787500000000001</v>
      </c>
      <c r="M102" s="2">
        <f>propocet!$L$11</f>
        <v>16.7</v>
      </c>
      <c r="N102" s="2">
        <f>propocet!$L$12</f>
        <v>25.5625</v>
      </c>
      <c r="O102" s="2">
        <f>propocet!$L$13</f>
        <v>16.225000000000001</v>
      </c>
      <c r="P102" s="61">
        <f t="shared" si="28"/>
        <v>53.627499999999998</v>
      </c>
      <c r="Q102" s="52">
        <v>30</v>
      </c>
      <c r="R102" s="2">
        <f t="shared" si="29"/>
        <v>11.0625</v>
      </c>
      <c r="S102" s="2">
        <f t="shared" si="30"/>
        <v>6.6375000000000028</v>
      </c>
      <c r="T102" s="2">
        <f t="shared" si="31"/>
        <v>7.2124999999999986</v>
      </c>
      <c r="U102" s="2">
        <f t="shared" si="32"/>
        <v>13.3</v>
      </c>
      <c r="V102" s="2">
        <f t="shared" si="33"/>
        <v>4.4375</v>
      </c>
      <c r="W102" s="2">
        <f t="shared" si="34"/>
        <v>13.774999999999999</v>
      </c>
      <c r="X102" s="2">
        <f t="shared" si="35"/>
        <v>-23.627499999999998</v>
      </c>
      <c r="Y102" s="2">
        <f t="shared" si="35"/>
        <v>-23.627499999999998</v>
      </c>
      <c r="Z102" s="2">
        <f t="shared" si="35"/>
        <v>-23.627499999999998</v>
      </c>
      <c r="AA102" s="2">
        <f t="shared" si="36"/>
        <v>56.425000000000004</v>
      </c>
      <c r="AB102" s="61">
        <f t="shared" si="37"/>
        <v>141.76499999999999</v>
      </c>
      <c r="AC102" s="61">
        <f t="shared" si="38"/>
        <v>198.19</v>
      </c>
      <c r="AD102" s="2">
        <f t="shared" si="39"/>
        <v>23.627499999999998</v>
      </c>
      <c r="AE102" s="2">
        <f t="shared" si="42"/>
        <v>0</v>
      </c>
      <c r="AF102" s="52">
        <f t="shared" si="40"/>
        <v>198.19</v>
      </c>
      <c r="AG102" s="2">
        <f t="shared" si="43"/>
        <v>118.13749999999999</v>
      </c>
      <c r="AH102" s="67">
        <f t="shared" si="44"/>
        <v>0.33597077483143406</v>
      </c>
      <c r="AI102" s="67">
        <f t="shared" si="45"/>
        <v>0.664029225168566</v>
      </c>
      <c r="AJ102" s="2">
        <f t="shared" si="46"/>
        <v>589.90249999999992</v>
      </c>
      <c r="AK102" s="2">
        <f t="shared" si="47"/>
        <v>5899.0249999999996</v>
      </c>
    </row>
    <row r="103" spans="1:37">
      <c r="A103" t="s">
        <v>390</v>
      </c>
      <c r="B103">
        <v>10</v>
      </c>
      <c r="C103" s="2">
        <f>VLOOKUP(A103,LB460_CO!B:L,11,0)</f>
        <v>138.98750000000001</v>
      </c>
      <c r="D103" s="2">
        <f>'c'!$B$7</f>
        <v>47.125</v>
      </c>
      <c r="E103" s="2">
        <f t="shared" si="25"/>
        <v>186.11250000000001</v>
      </c>
      <c r="F103" s="2">
        <f>'c'!$E$8</f>
        <v>123.57500000000002</v>
      </c>
      <c r="G103" s="52">
        <f t="shared" si="26"/>
        <v>309.6875</v>
      </c>
      <c r="H103" s="52">
        <f t="shared" si="41"/>
        <v>3096.875</v>
      </c>
      <c r="I103" s="2">
        <f t="shared" si="27"/>
        <v>37.222500000000004</v>
      </c>
      <c r="J103" s="2">
        <f>propocet!$L$2</f>
        <v>18.9375</v>
      </c>
      <c r="K103" s="2">
        <f>propocet!$L$5</f>
        <v>23.362499999999997</v>
      </c>
      <c r="L103" s="2">
        <f>propocet!$L$9</f>
        <v>22.787500000000001</v>
      </c>
      <c r="M103" s="2">
        <f>propocet!$L$11</f>
        <v>16.7</v>
      </c>
      <c r="N103" s="2">
        <f>propocet!$L$12</f>
        <v>25.5625</v>
      </c>
      <c r="O103" s="2">
        <f>propocet!$L$13</f>
        <v>16.225000000000001</v>
      </c>
      <c r="P103" s="61">
        <f t="shared" si="28"/>
        <v>37.222500000000004</v>
      </c>
      <c r="Q103" s="52">
        <v>30</v>
      </c>
      <c r="R103" s="2">
        <f t="shared" si="29"/>
        <v>11.0625</v>
      </c>
      <c r="S103" s="2">
        <f t="shared" si="30"/>
        <v>6.6375000000000028</v>
      </c>
      <c r="T103" s="2">
        <f t="shared" si="31"/>
        <v>7.2124999999999986</v>
      </c>
      <c r="U103" s="2">
        <f t="shared" si="32"/>
        <v>13.3</v>
      </c>
      <c r="V103" s="2">
        <f t="shared" si="33"/>
        <v>4.4375</v>
      </c>
      <c r="W103" s="2">
        <f t="shared" si="34"/>
        <v>13.774999999999999</v>
      </c>
      <c r="X103" s="2">
        <f t="shared" si="35"/>
        <v>-7.2225000000000037</v>
      </c>
      <c r="Y103" s="2">
        <f t="shared" si="35"/>
        <v>-7.2225000000000037</v>
      </c>
      <c r="Z103" s="2">
        <f t="shared" si="35"/>
        <v>-7.2225000000000037</v>
      </c>
      <c r="AA103" s="2">
        <f t="shared" si="36"/>
        <v>56.425000000000004</v>
      </c>
      <c r="AB103" s="61">
        <f t="shared" si="37"/>
        <v>43.335000000000022</v>
      </c>
      <c r="AC103" s="61">
        <f t="shared" si="38"/>
        <v>99.760000000000019</v>
      </c>
      <c r="AD103" s="2">
        <f t="shared" si="39"/>
        <v>7.2225000000000037</v>
      </c>
      <c r="AE103" s="2">
        <f t="shared" si="42"/>
        <v>0</v>
      </c>
      <c r="AF103" s="52">
        <f t="shared" si="40"/>
        <v>99.760000000000019</v>
      </c>
      <c r="AG103" s="2">
        <f t="shared" si="43"/>
        <v>36.112500000000018</v>
      </c>
      <c r="AH103" s="67">
        <f t="shared" si="44"/>
        <v>0.24364540020393335</v>
      </c>
      <c r="AI103" s="67">
        <f t="shared" si="45"/>
        <v>0.75635459979606667</v>
      </c>
      <c r="AJ103" s="2">
        <f t="shared" si="46"/>
        <v>409.44749999999999</v>
      </c>
      <c r="AK103" s="2">
        <f t="shared" si="47"/>
        <v>4094.4749999999999</v>
      </c>
    </row>
    <row r="104" spans="1:37">
      <c r="A104" t="s">
        <v>391</v>
      </c>
      <c r="B104">
        <v>4</v>
      </c>
      <c r="C104" s="2">
        <f>VLOOKUP(A104,LB460_CO!B:L,11,0)</f>
        <v>221.01249999999999</v>
      </c>
      <c r="D104" s="2">
        <f>'c'!$B$7</f>
        <v>47.125</v>
      </c>
      <c r="E104" s="2">
        <f t="shared" si="25"/>
        <v>268.13749999999999</v>
      </c>
      <c r="F104" s="2">
        <f>'c'!$E$8</f>
        <v>123.57500000000002</v>
      </c>
      <c r="G104" s="52">
        <f t="shared" si="26"/>
        <v>391.71249999999998</v>
      </c>
      <c r="H104" s="52">
        <f t="shared" si="41"/>
        <v>1566.85</v>
      </c>
      <c r="I104" s="2">
        <f t="shared" si="27"/>
        <v>53.627499999999998</v>
      </c>
      <c r="J104" s="2">
        <f>propocet!$L$2</f>
        <v>18.9375</v>
      </c>
      <c r="K104" s="2">
        <f>propocet!$L$5</f>
        <v>23.362499999999997</v>
      </c>
      <c r="L104" s="2">
        <f>propocet!$L$9</f>
        <v>22.787500000000001</v>
      </c>
      <c r="M104" s="2">
        <f>propocet!$L$11</f>
        <v>16.7</v>
      </c>
      <c r="N104" s="2">
        <f>propocet!$L$12</f>
        <v>25.5625</v>
      </c>
      <c r="O104" s="2">
        <f>propocet!$L$13</f>
        <v>16.225000000000001</v>
      </c>
      <c r="P104" s="61">
        <f t="shared" si="28"/>
        <v>53.627499999999998</v>
      </c>
      <c r="Q104" s="52">
        <v>30</v>
      </c>
      <c r="R104" s="2">
        <f t="shared" si="29"/>
        <v>11.0625</v>
      </c>
      <c r="S104" s="2">
        <f t="shared" si="30"/>
        <v>6.6375000000000028</v>
      </c>
      <c r="T104" s="2">
        <f t="shared" si="31"/>
        <v>7.2124999999999986</v>
      </c>
      <c r="U104" s="2">
        <f t="shared" si="32"/>
        <v>13.3</v>
      </c>
      <c r="V104" s="2">
        <f t="shared" si="33"/>
        <v>4.4375</v>
      </c>
      <c r="W104" s="2">
        <f t="shared" si="34"/>
        <v>13.774999999999999</v>
      </c>
      <c r="X104" s="2">
        <f t="shared" si="35"/>
        <v>-23.627499999999998</v>
      </c>
      <c r="Y104" s="2">
        <f t="shared" si="35"/>
        <v>-23.627499999999998</v>
      </c>
      <c r="Z104" s="2">
        <f t="shared" si="35"/>
        <v>-23.627499999999998</v>
      </c>
      <c r="AA104" s="2">
        <f t="shared" si="36"/>
        <v>56.425000000000004</v>
      </c>
      <c r="AB104" s="61">
        <f t="shared" si="37"/>
        <v>141.76499999999999</v>
      </c>
      <c r="AC104" s="61">
        <f t="shared" si="38"/>
        <v>198.19</v>
      </c>
      <c r="AD104" s="2">
        <f t="shared" si="39"/>
        <v>23.627499999999998</v>
      </c>
      <c r="AE104" s="2">
        <f t="shared" si="42"/>
        <v>0</v>
      </c>
      <c r="AF104" s="52">
        <f t="shared" si="40"/>
        <v>198.19</v>
      </c>
      <c r="AG104" s="2">
        <f t="shared" si="43"/>
        <v>118.13749999999999</v>
      </c>
      <c r="AH104" s="67">
        <f t="shared" si="44"/>
        <v>0.33597077483143406</v>
      </c>
      <c r="AI104" s="67">
        <f t="shared" si="45"/>
        <v>0.664029225168566</v>
      </c>
      <c r="AJ104" s="2">
        <f t="shared" si="46"/>
        <v>589.90249999999992</v>
      </c>
      <c r="AK104" s="2">
        <f t="shared" si="47"/>
        <v>2359.6099999999997</v>
      </c>
    </row>
    <row r="105" spans="1:37">
      <c r="A105" t="s">
        <v>656</v>
      </c>
      <c r="B105">
        <v>8</v>
      </c>
      <c r="C105" s="2">
        <f>VLOOKUP(A105,LB460_CO!B:L,11,0)</f>
        <v>113.97708333333333</v>
      </c>
      <c r="D105" s="2">
        <f>'c'!$B$7</f>
        <v>47.125</v>
      </c>
      <c r="E105" s="2">
        <f t="shared" si="25"/>
        <v>161.10208333333333</v>
      </c>
      <c r="F105" s="2">
        <f>'c'!$E$8</f>
        <v>123.57500000000002</v>
      </c>
      <c r="G105" s="52">
        <f t="shared" si="26"/>
        <v>284.67708333333337</v>
      </c>
      <c r="H105" s="52">
        <f t="shared" si="41"/>
        <v>2277.416666666667</v>
      </c>
      <c r="I105" s="2">
        <f t="shared" si="27"/>
        <v>32.220416666666665</v>
      </c>
      <c r="J105" s="2">
        <f>propocet!$L$2</f>
        <v>18.9375</v>
      </c>
      <c r="K105" s="2">
        <f>propocet!$L$5</f>
        <v>23.362499999999997</v>
      </c>
      <c r="L105" s="2">
        <f>propocet!$L$9</f>
        <v>22.787500000000001</v>
      </c>
      <c r="M105" s="2">
        <f>propocet!$L$11</f>
        <v>16.7</v>
      </c>
      <c r="N105" s="2">
        <f>propocet!$L$12</f>
        <v>25.5625</v>
      </c>
      <c r="O105" s="2">
        <f>propocet!$L$13</f>
        <v>16.225000000000001</v>
      </c>
      <c r="P105" s="61">
        <f t="shared" si="28"/>
        <v>32.220416666666665</v>
      </c>
      <c r="Q105" s="52">
        <v>30</v>
      </c>
      <c r="R105" s="2">
        <f t="shared" si="29"/>
        <v>11.0625</v>
      </c>
      <c r="S105" s="2">
        <f t="shared" si="30"/>
        <v>6.6375000000000028</v>
      </c>
      <c r="T105" s="2">
        <f t="shared" si="31"/>
        <v>7.2124999999999986</v>
      </c>
      <c r="U105" s="2">
        <f t="shared" si="32"/>
        <v>13.3</v>
      </c>
      <c r="V105" s="2">
        <f t="shared" si="33"/>
        <v>4.4375</v>
      </c>
      <c r="W105" s="2">
        <f t="shared" si="34"/>
        <v>13.774999999999999</v>
      </c>
      <c r="X105" s="2">
        <f t="shared" si="35"/>
        <v>-2.2204166666666652</v>
      </c>
      <c r="Y105" s="2">
        <f t="shared" si="35"/>
        <v>-2.2204166666666652</v>
      </c>
      <c r="Z105" s="2">
        <f t="shared" si="35"/>
        <v>-2.2204166666666652</v>
      </c>
      <c r="AA105" s="2">
        <f t="shared" si="36"/>
        <v>56.425000000000004</v>
      </c>
      <c r="AB105" s="61">
        <f t="shared" si="37"/>
        <v>13.322499999999991</v>
      </c>
      <c r="AC105" s="61">
        <f t="shared" si="38"/>
        <v>69.747500000000002</v>
      </c>
      <c r="AD105" s="2">
        <f t="shared" si="39"/>
        <v>2.2204166666666652</v>
      </c>
      <c r="AE105" s="2">
        <f t="shared" si="42"/>
        <v>0</v>
      </c>
      <c r="AF105" s="52">
        <f t="shared" si="40"/>
        <v>69.747500000000002</v>
      </c>
      <c r="AG105" s="2">
        <f t="shared" si="43"/>
        <v>11.102083333333326</v>
      </c>
      <c r="AH105" s="67">
        <f t="shared" si="44"/>
        <v>0.19679080763538084</v>
      </c>
      <c r="AI105" s="67">
        <f t="shared" si="45"/>
        <v>0.80320919236461918</v>
      </c>
      <c r="AJ105" s="2">
        <f t="shared" si="46"/>
        <v>354.42458333333337</v>
      </c>
      <c r="AK105" s="2">
        <f t="shared" si="47"/>
        <v>2835.396666666667</v>
      </c>
    </row>
    <row r="106" spans="1:37">
      <c r="A106" t="s">
        <v>657</v>
      </c>
      <c r="B106">
        <v>8</v>
      </c>
      <c r="C106" s="2">
        <f>VLOOKUP(A106,LB460_CO!B:L,11,0)</f>
        <v>156.62083333333334</v>
      </c>
      <c r="D106" s="2">
        <f>'c'!$B$7</f>
        <v>47.125</v>
      </c>
      <c r="E106" s="2">
        <f t="shared" si="25"/>
        <v>203.74583333333334</v>
      </c>
      <c r="F106" s="2">
        <f>'c'!$E$8</f>
        <v>123.57500000000002</v>
      </c>
      <c r="G106" s="52">
        <f t="shared" si="26"/>
        <v>327.32083333333333</v>
      </c>
      <c r="H106" s="52">
        <f t="shared" si="41"/>
        <v>2618.5666666666666</v>
      </c>
      <c r="I106" s="2">
        <f t="shared" si="27"/>
        <v>40.749166666666667</v>
      </c>
      <c r="J106" s="2">
        <f>propocet!$L$2</f>
        <v>18.9375</v>
      </c>
      <c r="K106" s="2">
        <f>propocet!$L$5</f>
        <v>23.362499999999997</v>
      </c>
      <c r="L106" s="2">
        <f>propocet!$L$9</f>
        <v>22.787500000000001</v>
      </c>
      <c r="M106" s="2">
        <f>propocet!$L$11</f>
        <v>16.7</v>
      </c>
      <c r="N106" s="2">
        <f>propocet!$L$12</f>
        <v>25.5625</v>
      </c>
      <c r="O106" s="2">
        <f>propocet!$L$13</f>
        <v>16.225000000000001</v>
      </c>
      <c r="P106" s="61">
        <f t="shared" si="28"/>
        <v>40.749166666666667</v>
      </c>
      <c r="Q106" s="52">
        <v>30</v>
      </c>
      <c r="R106" s="2">
        <f t="shared" si="29"/>
        <v>11.0625</v>
      </c>
      <c r="S106" s="2">
        <f t="shared" si="30"/>
        <v>6.6375000000000028</v>
      </c>
      <c r="T106" s="2">
        <f t="shared" si="31"/>
        <v>7.2124999999999986</v>
      </c>
      <c r="U106" s="2">
        <f t="shared" si="32"/>
        <v>13.3</v>
      </c>
      <c r="V106" s="2">
        <f t="shared" si="33"/>
        <v>4.4375</v>
      </c>
      <c r="W106" s="2">
        <f t="shared" si="34"/>
        <v>13.774999999999999</v>
      </c>
      <c r="X106" s="2">
        <f t="shared" si="35"/>
        <v>-10.749166666666667</v>
      </c>
      <c r="Y106" s="2">
        <f t="shared" si="35"/>
        <v>-10.749166666666667</v>
      </c>
      <c r="Z106" s="2">
        <f t="shared" si="35"/>
        <v>-10.749166666666667</v>
      </c>
      <c r="AA106" s="2">
        <f t="shared" si="36"/>
        <v>56.425000000000004</v>
      </c>
      <c r="AB106" s="61">
        <f t="shared" si="37"/>
        <v>64.495000000000005</v>
      </c>
      <c r="AC106" s="61">
        <f t="shared" si="38"/>
        <v>120.92000000000002</v>
      </c>
      <c r="AD106" s="2">
        <f t="shared" si="39"/>
        <v>10.749166666666667</v>
      </c>
      <c r="AE106" s="2">
        <f t="shared" si="42"/>
        <v>0</v>
      </c>
      <c r="AF106" s="52">
        <f t="shared" si="40"/>
        <v>120.92000000000002</v>
      </c>
      <c r="AG106" s="2">
        <f t="shared" si="43"/>
        <v>53.745833333333337</v>
      </c>
      <c r="AH106" s="67">
        <f t="shared" si="44"/>
        <v>0.26976569515271742</v>
      </c>
      <c r="AI106" s="67">
        <f t="shared" si="45"/>
        <v>0.73023430484728258</v>
      </c>
      <c r="AJ106" s="2">
        <f t="shared" si="46"/>
        <v>448.24083333333334</v>
      </c>
      <c r="AK106" s="2">
        <f t="shared" si="47"/>
        <v>3585.9266666666667</v>
      </c>
    </row>
    <row r="107" spans="1:37" hidden="1">
      <c r="A107" t="s">
        <v>740</v>
      </c>
      <c r="B107">
        <v>3</v>
      </c>
      <c r="C107" s="2">
        <f>VLOOKUP(A107,LB460_CO!B:L,11,0)</f>
        <v>71.527083333333337</v>
      </c>
      <c r="D107" s="2">
        <f>'c'!$B$7</f>
        <v>47.125</v>
      </c>
      <c r="E107" s="2">
        <f t="shared" si="25"/>
        <v>118.65208333333334</v>
      </c>
      <c r="F107" s="2">
        <f>'c'!$E$8</f>
        <v>123.57500000000002</v>
      </c>
      <c r="G107" s="52">
        <f t="shared" si="26"/>
        <v>242.22708333333335</v>
      </c>
      <c r="H107" s="52">
        <f t="shared" si="41"/>
        <v>726.68125000000009</v>
      </c>
      <c r="I107" s="2">
        <f t="shared" si="27"/>
        <v>23.730416666666667</v>
      </c>
      <c r="J107" s="2">
        <f>propocet!$L$2</f>
        <v>18.9375</v>
      </c>
      <c r="K107" s="2">
        <f>propocet!$L$5</f>
        <v>23.362499999999997</v>
      </c>
      <c r="L107" s="2">
        <f>propocet!$L$9</f>
        <v>22.787500000000001</v>
      </c>
      <c r="M107" s="2">
        <f>propocet!$L$11</f>
        <v>16.7</v>
      </c>
      <c r="N107" s="2">
        <f>propocet!$L$12</f>
        <v>25.5625</v>
      </c>
      <c r="O107" s="2">
        <f>propocet!$L$13</f>
        <v>16.225000000000001</v>
      </c>
      <c r="P107" s="61">
        <f t="shared" si="28"/>
        <v>25.5625</v>
      </c>
      <c r="Q107" s="52">
        <v>30</v>
      </c>
      <c r="R107" s="2">
        <f t="shared" si="29"/>
        <v>11.0625</v>
      </c>
      <c r="S107" s="2">
        <f t="shared" si="30"/>
        <v>6.6375000000000028</v>
      </c>
      <c r="T107" s="2">
        <f t="shared" si="31"/>
        <v>7.2124999999999986</v>
      </c>
      <c r="U107" s="2">
        <f t="shared" si="32"/>
        <v>13.3</v>
      </c>
      <c r="V107" s="2">
        <f t="shared" si="33"/>
        <v>4.4375</v>
      </c>
      <c r="W107" s="2">
        <f t="shared" si="34"/>
        <v>13.774999999999999</v>
      </c>
      <c r="X107" s="2">
        <f t="shared" si="35"/>
        <v>6.2695833333333333</v>
      </c>
      <c r="Y107" s="2">
        <f t="shared" si="35"/>
        <v>6.2695833333333333</v>
      </c>
      <c r="Z107" s="2">
        <f t="shared" si="35"/>
        <v>6.2695833333333333</v>
      </c>
      <c r="AA107" s="2">
        <f t="shared" si="36"/>
        <v>56.425000000000004</v>
      </c>
      <c r="AB107" s="61">
        <f t="shared" si="37"/>
        <v>0</v>
      </c>
      <c r="AC107" s="61">
        <f t="shared" si="38"/>
        <v>56.425000000000004</v>
      </c>
      <c r="AD107" s="2">
        <f t="shared" si="39"/>
        <v>-4.4375</v>
      </c>
      <c r="AE107" s="2">
        <f t="shared" si="42"/>
        <v>22.1875</v>
      </c>
      <c r="AF107" s="52">
        <f t="shared" si="40"/>
        <v>78.612500000000011</v>
      </c>
      <c r="AG107" s="2">
        <f t="shared" si="43"/>
        <v>0</v>
      </c>
      <c r="AH107" s="67">
        <f t="shared" si="44"/>
        <v>0.238219696969697</v>
      </c>
      <c r="AI107" s="67">
        <f t="shared" si="45"/>
        <v>0.76178030303030297</v>
      </c>
      <c r="AJ107" s="2">
        <f t="shared" si="46"/>
        <v>320.83958333333334</v>
      </c>
      <c r="AK107" s="2">
        <f t="shared" si="47"/>
        <v>962.51874999999995</v>
      </c>
    </row>
    <row r="108" spans="1:37">
      <c r="A108" t="s">
        <v>588</v>
      </c>
      <c r="B108">
        <v>1</v>
      </c>
      <c r="C108" s="2">
        <f>VLOOKUP(A108,LB460_CO!B:L,11,0)</f>
        <v>117.32499999999999</v>
      </c>
      <c r="D108" s="2">
        <f>'c'!$B$7</f>
        <v>47.125</v>
      </c>
      <c r="E108" s="2">
        <f t="shared" si="25"/>
        <v>164.45</v>
      </c>
      <c r="F108" s="2">
        <f>'c'!$E$8</f>
        <v>123.57500000000002</v>
      </c>
      <c r="G108" s="52">
        <f t="shared" si="26"/>
        <v>288.02499999999998</v>
      </c>
      <c r="H108" s="52">
        <f t="shared" si="41"/>
        <v>288.02499999999998</v>
      </c>
      <c r="I108" s="2">
        <f t="shared" si="27"/>
        <v>32.89</v>
      </c>
      <c r="J108" s="2">
        <f>propocet!$L$2</f>
        <v>18.9375</v>
      </c>
      <c r="K108" s="2">
        <f>propocet!$L$5</f>
        <v>23.362499999999997</v>
      </c>
      <c r="L108" s="2">
        <f>propocet!$L$9</f>
        <v>22.787500000000001</v>
      </c>
      <c r="M108" s="2">
        <f>propocet!$L$11</f>
        <v>16.7</v>
      </c>
      <c r="N108" s="2">
        <f>propocet!$L$12</f>
        <v>25.5625</v>
      </c>
      <c r="O108" s="2">
        <f>propocet!$L$13</f>
        <v>16.225000000000001</v>
      </c>
      <c r="P108" s="61">
        <f t="shared" si="28"/>
        <v>32.89</v>
      </c>
      <c r="Q108" s="52">
        <v>30</v>
      </c>
      <c r="R108" s="2">
        <f t="shared" si="29"/>
        <v>11.0625</v>
      </c>
      <c r="S108" s="2">
        <f t="shared" si="30"/>
        <v>6.6375000000000028</v>
      </c>
      <c r="T108" s="2">
        <f t="shared" si="31"/>
        <v>7.2124999999999986</v>
      </c>
      <c r="U108" s="2">
        <f t="shared" si="32"/>
        <v>13.3</v>
      </c>
      <c r="V108" s="2">
        <f t="shared" si="33"/>
        <v>4.4375</v>
      </c>
      <c r="W108" s="2">
        <f t="shared" si="34"/>
        <v>13.774999999999999</v>
      </c>
      <c r="X108" s="2">
        <f t="shared" si="35"/>
        <v>-2.8900000000000006</v>
      </c>
      <c r="Y108" s="2">
        <f t="shared" si="35"/>
        <v>-2.8900000000000006</v>
      </c>
      <c r="Z108" s="2">
        <f t="shared" si="35"/>
        <v>-2.8900000000000006</v>
      </c>
      <c r="AA108" s="2">
        <f t="shared" si="36"/>
        <v>56.425000000000004</v>
      </c>
      <c r="AB108" s="61">
        <f t="shared" si="37"/>
        <v>17.340000000000003</v>
      </c>
      <c r="AC108" s="61">
        <f t="shared" si="38"/>
        <v>73.765000000000015</v>
      </c>
      <c r="AD108" s="2">
        <f t="shared" si="39"/>
        <v>2.8900000000000006</v>
      </c>
      <c r="AE108" s="2">
        <f t="shared" si="42"/>
        <v>0</v>
      </c>
      <c r="AF108" s="52">
        <f t="shared" si="40"/>
        <v>73.765000000000015</v>
      </c>
      <c r="AG108" s="2">
        <f t="shared" si="43"/>
        <v>14.450000000000003</v>
      </c>
      <c r="AH108" s="67">
        <f t="shared" si="44"/>
        <v>0.20388899637911498</v>
      </c>
      <c r="AI108" s="67">
        <f t="shared" si="45"/>
        <v>0.79611100362088505</v>
      </c>
      <c r="AJ108" s="2">
        <f t="shared" si="46"/>
        <v>361.78999999999996</v>
      </c>
      <c r="AK108" s="2">
        <f t="shared" si="47"/>
        <v>361.78999999999996</v>
      </c>
    </row>
    <row r="109" spans="1:37" hidden="1">
      <c r="A109" t="s">
        <v>741</v>
      </c>
      <c r="B109">
        <v>3</v>
      </c>
      <c r="C109" s="2">
        <f>VLOOKUP(A109,LB460_CO!B:L,11,0)</f>
        <v>96.1</v>
      </c>
      <c r="D109" s="2">
        <f>'c'!$B$7</f>
        <v>47.125</v>
      </c>
      <c r="E109" s="2">
        <f t="shared" si="25"/>
        <v>143.22499999999999</v>
      </c>
      <c r="F109" s="2">
        <f>'c'!$E$8</f>
        <v>123.57500000000002</v>
      </c>
      <c r="G109" s="52">
        <f t="shared" si="26"/>
        <v>266.8</v>
      </c>
      <c r="H109" s="52">
        <f t="shared" si="41"/>
        <v>800.40000000000009</v>
      </c>
      <c r="I109" s="2">
        <f t="shared" si="27"/>
        <v>28.645</v>
      </c>
      <c r="J109" s="2">
        <f>propocet!$L$2</f>
        <v>18.9375</v>
      </c>
      <c r="K109" s="2">
        <f>propocet!$L$5</f>
        <v>23.362499999999997</v>
      </c>
      <c r="L109" s="2">
        <f>propocet!$L$9</f>
        <v>22.787500000000001</v>
      </c>
      <c r="M109" s="2">
        <f>propocet!$L$11</f>
        <v>16.7</v>
      </c>
      <c r="N109" s="2">
        <f>propocet!$L$12</f>
        <v>25.5625</v>
      </c>
      <c r="O109" s="2">
        <f>propocet!$L$13</f>
        <v>16.225000000000001</v>
      </c>
      <c r="P109" s="61">
        <f t="shared" si="28"/>
        <v>28.645</v>
      </c>
      <c r="Q109" s="52">
        <v>30</v>
      </c>
      <c r="R109" s="2">
        <f t="shared" si="29"/>
        <v>11.0625</v>
      </c>
      <c r="S109" s="2">
        <f t="shared" si="30"/>
        <v>6.6375000000000028</v>
      </c>
      <c r="T109" s="2">
        <f t="shared" si="31"/>
        <v>7.2124999999999986</v>
      </c>
      <c r="U109" s="2">
        <f t="shared" si="32"/>
        <v>13.3</v>
      </c>
      <c r="V109" s="2">
        <f t="shared" si="33"/>
        <v>4.4375</v>
      </c>
      <c r="W109" s="2">
        <f t="shared" si="34"/>
        <v>13.774999999999999</v>
      </c>
      <c r="X109" s="2">
        <f t="shared" si="35"/>
        <v>1.3550000000000004</v>
      </c>
      <c r="Y109" s="2">
        <f t="shared" si="35"/>
        <v>1.3550000000000004</v>
      </c>
      <c r="Z109" s="2">
        <f t="shared" si="35"/>
        <v>1.3550000000000004</v>
      </c>
      <c r="AA109" s="2">
        <f t="shared" si="36"/>
        <v>56.425000000000004</v>
      </c>
      <c r="AB109" s="61">
        <f t="shared" si="37"/>
        <v>0</v>
      </c>
      <c r="AC109" s="61">
        <f t="shared" si="38"/>
        <v>56.425000000000004</v>
      </c>
      <c r="AD109" s="2">
        <f t="shared" si="39"/>
        <v>-1.3550000000000004</v>
      </c>
      <c r="AE109" s="2">
        <f t="shared" si="42"/>
        <v>6.7750000000000021</v>
      </c>
      <c r="AF109" s="52">
        <f t="shared" si="40"/>
        <v>63.2</v>
      </c>
      <c r="AG109" s="2">
        <f t="shared" si="43"/>
        <v>0</v>
      </c>
      <c r="AH109" s="67">
        <f t="shared" si="44"/>
        <v>0.19151515151515153</v>
      </c>
      <c r="AI109" s="67">
        <f t="shared" si="45"/>
        <v>0.80848484848484847</v>
      </c>
      <c r="AJ109" s="2">
        <f t="shared" si="46"/>
        <v>330</v>
      </c>
      <c r="AK109" s="2">
        <f t="shared" si="47"/>
        <v>990</v>
      </c>
    </row>
    <row r="110" spans="1:37" hidden="1">
      <c r="A110" t="s">
        <v>742</v>
      </c>
      <c r="B110">
        <v>2</v>
      </c>
      <c r="C110" s="2">
        <f>VLOOKUP(A110,LB460_CO!B:L,11,0)</f>
        <v>96.1</v>
      </c>
      <c r="D110" s="2">
        <f>'c'!$B$7</f>
        <v>47.125</v>
      </c>
      <c r="E110" s="2">
        <f t="shared" si="25"/>
        <v>143.22499999999999</v>
      </c>
      <c r="F110" s="2">
        <f>'c'!$E$8</f>
        <v>123.57500000000002</v>
      </c>
      <c r="G110" s="52">
        <f t="shared" si="26"/>
        <v>266.8</v>
      </c>
      <c r="H110" s="52">
        <f t="shared" si="41"/>
        <v>533.6</v>
      </c>
      <c r="I110" s="2">
        <f t="shared" si="27"/>
        <v>28.645</v>
      </c>
      <c r="J110" s="2">
        <f>propocet!$L$2</f>
        <v>18.9375</v>
      </c>
      <c r="K110" s="2">
        <f>propocet!$L$5</f>
        <v>23.362499999999997</v>
      </c>
      <c r="L110" s="2">
        <f>propocet!$L$9</f>
        <v>22.787500000000001</v>
      </c>
      <c r="M110" s="2">
        <f>propocet!$L$11</f>
        <v>16.7</v>
      </c>
      <c r="N110" s="2">
        <f>propocet!$L$12</f>
        <v>25.5625</v>
      </c>
      <c r="O110" s="2">
        <f>propocet!$L$13</f>
        <v>16.225000000000001</v>
      </c>
      <c r="P110" s="61">
        <f t="shared" si="28"/>
        <v>28.645</v>
      </c>
      <c r="Q110" s="52">
        <v>30</v>
      </c>
      <c r="R110" s="2">
        <f t="shared" si="29"/>
        <v>11.0625</v>
      </c>
      <c r="S110" s="2">
        <f t="shared" si="30"/>
        <v>6.6375000000000028</v>
      </c>
      <c r="T110" s="2">
        <f t="shared" si="31"/>
        <v>7.2124999999999986</v>
      </c>
      <c r="U110" s="2">
        <f t="shared" si="32"/>
        <v>13.3</v>
      </c>
      <c r="V110" s="2">
        <f t="shared" si="33"/>
        <v>4.4375</v>
      </c>
      <c r="W110" s="2">
        <f t="shared" si="34"/>
        <v>13.774999999999999</v>
      </c>
      <c r="X110" s="2">
        <f t="shared" si="35"/>
        <v>1.3550000000000004</v>
      </c>
      <c r="Y110" s="2">
        <f t="shared" si="35"/>
        <v>1.3550000000000004</v>
      </c>
      <c r="Z110" s="2">
        <f t="shared" si="35"/>
        <v>1.3550000000000004</v>
      </c>
      <c r="AA110" s="2">
        <f t="shared" si="36"/>
        <v>56.425000000000004</v>
      </c>
      <c r="AB110" s="61">
        <f t="shared" si="37"/>
        <v>0</v>
      </c>
      <c r="AC110" s="61">
        <f t="shared" si="38"/>
        <v>56.425000000000004</v>
      </c>
      <c r="AD110" s="2">
        <f t="shared" si="39"/>
        <v>-1.3550000000000004</v>
      </c>
      <c r="AE110" s="2">
        <f t="shared" si="42"/>
        <v>6.7750000000000021</v>
      </c>
      <c r="AF110" s="52">
        <f t="shared" si="40"/>
        <v>63.2</v>
      </c>
      <c r="AG110" s="2">
        <f t="shared" si="43"/>
        <v>0</v>
      </c>
      <c r="AH110" s="67">
        <f t="shared" si="44"/>
        <v>0.19151515151515153</v>
      </c>
      <c r="AI110" s="67">
        <f t="shared" si="45"/>
        <v>0.80848484848484847</v>
      </c>
      <c r="AJ110" s="2">
        <f t="shared" si="46"/>
        <v>330</v>
      </c>
      <c r="AK110" s="2">
        <f t="shared" si="47"/>
        <v>660</v>
      </c>
    </row>
    <row r="111" spans="1:37" hidden="1">
      <c r="A111" t="s">
        <v>479</v>
      </c>
      <c r="B111">
        <v>2</v>
      </c>
      <c r="C111" s="2">
        <f>VLOOKUP(A111,LB460_CO!B:L,11,0)</f>
        <v>104.78958333333334</v>
      </c>
      <c r="D111" s="2">
        <f>'c'!$B$7</f>
        <v>47.125</v>
      </c>
      <c r="E111" s="2">
        <f t="shared" si="25"/>
        <v>151.91458333333333</v>
      </c>
      <c r="F111" s="2">
        <f>'c'!$E$8</f>
        <v>123.57500000000002</v>
      </c>
      <c r="G111" s="52">
        <f t="shared" si="26"/>
        <v>275.48958333333337</v>
      </c>
      <c r="H111" s="52">
        <f t="shared" si="41"/>
        <v>550.97916666666674</v>
      </c>
      <c r="I111" s="2">
        <f t="shared" si="27"/>
        <v>30.382916666666667</v>
      </c>
      <c r="J111" s="2">
        <f>propocet!$L$2</f>
        <v>18.9375</v>
      </c>
      <c r="K111" s="2">
        <f>propocet!$L$5</f>
        <v>23.362499999999997</v>
      </c>
      <c r="L111" s="2">
        <f>propocet!$L$9</f>
        <v>22.787500000000001</v>
      </c>
      <c r="M111" s="2">
        <f>propocet!$L$11</f>
        <v>16.7</v>
      </c>
      <c r="N111" s="2">
        <f>propocet!$L$12</f>
        <v>25.5625</v>
      </c>
      <c r="O111" s="2">
        <f>propocet!$L$13</f>
        <v>16.225000000000001</v>
      </c>
      <c r="P111" s="61">
        <f t="shared" si="28"/>
        <v>30.382916666666667</v>
      </c>
      <c r="Q111" s="52">
        <v>30</v>
      </c>
      <c r="R111" s="2">
        <f t="shared" si="29"/>
        <v>11.0625</v>
      </c>
      <c r="S111" s="2">
        <f t="shared" si="30"/>
        <v>6.6375000000000028</v>
      </c>
      <c r="T111" s="2">
        <f t="shared" si="31"/>
        <v>7.2124999999999986</v>
      </c>
      <c r="U111" s="2">
        <f t="shared" si="32"/>
        <v>13.3</v>
      </c>
      <c r="V111" s="2">
        <f t="shared" si="33"/>
        <v>4.4375</v>
      </c>
      <c r="W111" s="2">
        <f t="shared" si="34"/>
        <v>13.774999999999999</v>
      </c>
      <c r="X111" s="2">
        <f t="shared" si="35"/>
        <v>-0.38291666666666657</v>
      </c>
      <c r="Y111" s="2">
        <f t="shared" si="35"/>
        <v>-0.38291666666666657</v>
      </c>
      <c r="Z111" s="2">
        <f t="shared" si="35"/>
        <v>-0.38291666666666657</v>
      </c>
      <c r="AA111" s="2">
        <f t="shared" si="36"/>
        <v>56.425000000000004</v>
      </c>
      <c r="AB111" s="61">
        <f t="shared" si="37"/>
        <v>2.2974999999999994</v>
      </c>
      <c r="AC111" s="61">
        <f t="shared" si="38"/>
        <v>58.722500000000004</v>
      </c>
      <c r="AD111" s="2">
        <f t="shared" si="39"/>
        <v>0.38291666666666657</v>
      </c>
      <c r="AE111" s="2">
        <f t="shared" si="42"/>
        <v>0</v>
      </c>
      <c r="AF111" s="52">
        <f t="shared" si="40"/>
        <v>58.722500000000004</v>
      </c>
      <c r="AG111" s="2">
        <f t="shared" si="43"/>
        <v>1.9145833333333329</v>
      </c>
      <c r="AH111" s="67">
        <f t="shared" si="44"/>
        <v>0.17570429954033678</v>
      </c>
      <c r="AI111" s="67">
        <f t="shared" si="45"/>
        <v>0.82429570045966316</v>
      </c>
      <c r="AJ111" s="2">
        <f t="shared" si="46"/>
        <v>334.2120833333334</v>
      </c>
      <c r="AK111" s="2">
        <f t="shared" si="47"/>
        <v>668.42416666666679</v>
      </c>
    </row>
    <row r="112" spans="1:37">
      <c r="A112" t="s">
        <v>480</v>
      </c>
      <c r="B112">
        <v>4</v>
      </c>
      <c r="C112" s="2">
        <f>VLOOKUP(A112,LB460_CO!B:L,11,0)</f>
        <v>129.36249999999998</v>
      </c>
      <c r="D112" s="2">
        <f>'c'!$B$7</f>
        <v>47.125</v>
      </c>
      <c r="E112" s="2">
        <f t="shared" si="25"/>
        <v>176.48749999999998</v>
      </c>
      <c r="F112" s="2">
        <f>'c'!$E$8</f>
        <v>123.57500000000002</v>
      </c>
      <c r="G112" s="52">
        <f t="shared" si="26"/>
        <v>300.0625</v>
      </c>
      <c r="H112" s="52">
        <f t="shared" si="41"/>
        <v>1200.25</v>
      </c>
      <c r="I112" s="2">
        <f t="shared" si="27"/>
        <v>35.297499999999999</v>
      </c>
      <c r="J112" s="2">
        <f>propocet!$L$2</f>
        <v>18.9375</v>
      </c>
      <c r="K112" s="2">
        <f>propocet!$L$5</f>
        <v>23.362499999999997</v>
      </c>
      <c r="L112" s="2">
        <f>propocet!$L$9</f>
        <v>22.787500000000001</v>
      </c>
      <c r="M112" s="2">
        <f>propocet!$L$11</f>
        <v>16.7</v>
      </c>
      <c r="N112" s="2">
        <f>propocet!$L$12</f>
        <v>25.5625</v>
      </c>
      <c r="O112" s="2">
        <f>propocet!$L$13</f>
        <v>16.225000000000001</v>
      </c>
      <c r="P112" s="61">
        <f t="shared" si="28"/>
        <v>35.297499999999999</v>
      </c>
      <c r="Q112" s="52">
        <v>30</v>
      </c>
      <c r="R112" s="2">
        <f t="shared" si="29"/>
        <v>11.0625</v>
      </c>
      <c r="S112" s="2">
        <f t="shared" si="30"/>
        <v>6.6375000000000028</v>
      </c>
      <c r="T112" s="2">
        <f t="shared" si="31"/>
        <v>7.2124999999999986</v>
      </c>
      <c r="U112" s="2">
        <f t="shared" si="32"/>
        <v>13.3</v>
      </c>
      <c r="V112" s="2">
        <f t="shared" si="33"/>
        <v>4.4375</v>
      </c>
      <c r="W112" s="2">
        <f t="shared" si="34"/>
        <v>13.774999999999999</v>
      </c>
      <c r="X112" s="2">
        <f t="shared" si="35"/>
        <v>-5.2974999999999994</v>
      </c>
      <c r="Y112" s="2">
        <f t="shared" si="35"/>
        <v>-5.2974999999999994</v>
      </c>
      <c r="Z112" s="2">
        <f t="shared" si="35"/>
        <v>-5.2974999999999994</v>
      </c>
      <c r="AA112" s="2">
        <f t="shared" si="36"/>
        <v>56.425000000000004</v>
      </c>
      <c r="AB112" s="61">
        <f t="shared" si="37"/>
        <v>31.784999999999997</v>
      </c>
      <c r="AC112" s="61">
        <f t="shared" si="38"/>
        <v>88.210000000000008</v>
      </c>
      <c r="AD112" s="2">
        <f t="shared" si="39"/>
        <v>5.2974999999999994</v>
      </c>
      <c r="AE112" s="2">
        <f t="shared" si="42"/>
        <v>0</v>
      </c>
      <c r="AF112" s="52">
        <f t="shared" si="40"/>
        <v>88.210000000000008</v>
      </c>
      <c r="AG112" s="2">
        <f t="shared" si="43"/>
        <v>26.487499999999997</v>
      </c>
      <c r="AH112" s="67">
        <f t="shared" si="44"/>
        <v>0.22718580378471309</v>
      </c>
      <c r="AI112" s="67">
        <f t="shared" si="45"/>
        <v>0.77281419621528691</v>
      </c>
      <c r="AJ112" s="2">
        <f t="shared" si="46"/>
        <v>388.27250000000004</v>
      </c>
      <c r="AK112" s="2">
        <f t="shared" si="47"/>
        <v>1553.0900000000001</v>
      </c>
    </row>
    <row r="113" spans="1:37">
      <c r="A113" t="s">
        <v>421</v>
      </c>
      <c r="B113">
        <v>6</v>
      </c>
      <c r="C113" s="2">
        <f>VLOOKUP(A113,LB460_CO!B:L,11,0)</f>
        <v>242.23750000000001</v>
      </c>
      <c r="D113" s="2">
        <f>'c'!$B$7</f>
        <v>47.125</v>
      </c>
      <c r="E113" s="2">
        <f t="shared" si="25"/>
        <v>289.36250000000001</v>
      </c>
      <c r="F113" s="2">
        <f>'c'!$E$8</f>
        <v>123.57500000000002</v>
      </c>
      <c r="G113" s="52">
        <f t="shared" si="26"/>
        <v>412.9375</v>
      </c>
      <c r="H113" s="52">
        <f t="shared" si="41"/>
        <v>2477.625</v>
      </c>
      <c r="I113" s="2">
        <f t="shared" si="27"/>
        <v>57.872500000000002</v>
      </c>
      <c r="J113" s="2">
        <f>propocet!$L$2</f>
        <v>18.9375</v>
      </c>
      <c r="K113" s="2">
        <f>propocet!$L$5</f>
        <v>23.362499999999997</v>
      </c>
      <c r="L113" s="2">
        <f>propocet!$L$9</f>
        <v>22.787500000000001</v>
      </c>
      <c r="M113" s="2">
        <f>propocet!$L$11</f>
        <v>16.7</v>
      </c>
      <c r="N113" s="2">
        <f>propocet!$L$12</f>
        <v>25.5625</v>
      </c>
      <c r="O113" s="2">
        <f>propocet!$L$13</f>
        <v>16.225000000000001</v>
      </c>
      <c r="P113" s="61">
        <f t="shared" si="28"/>
        <v>57.872500000000002</v>
      </c>
      <c r="Q113" s="52">
        <v>30</v>
      </c>
      <c r="R113" s="2">
        <f t="shared" si="29"/>
        <v>11.0625</v>
      </c>
      <c r="S113" s="2">
        <f t="shared" si="30"/>
        <v>6.6375000000000028</v>
      </c>
      <c r="T113" s="2">
        <f t="shared" si="31"/>
        <v>7.2124999999999986</v>
      </c>
      <c r="U113" s="2">
        <f t="shared" si="32"/>
        <v>13.3</v>
      </c>
      <c r="V113" s="2">
        <f t="shared" si="33"/>
        <v>4.4375</v>
      </c>
      <c r="W113" s="2">
        <f t="shared" si="34"/>
        <v>13.774999999999999</v>
      </c>
      <c r="X113" s="2">
        <f t="shared" si="35"/>
        <v>-27.872500000000002</v>
      </c>
      <c r="Y113" s="2">
        <f t="shared" si="35"/>
        <v>-27.872500000000002</v>
      </c>
      <c r="Z113" s="2">
        <f t="shared" si="35"/>
        <v>-27.872500000000002</v>
      </c>
      <c r="AA113" s="2">
        <f t="shared" si="36"/>
        <v>56.425000000000004</v>
      </c>
      <c r="AB113" s="61">
        <f t="shared" si="37"/>
        <v>167.23500000000001</v>
      </c>
      <c r="AC113" s="61">
        <f t="shared" si="38"/>
        <v>223.66000000000003</v>
      </c>
      <c r="AD113" s="2">
        <f t="shared" si="39"/>
        <v>27.872500000000002</v>
      </c>
      <c r="AE113" s="2">
        <f t="shared" si="42"/>
        <v>0</v>
      </c>
      <c r="AF113" s="52">
        <f t="shared" si="40"/>
        <v>223.66000000000003</v>
      </c>
      <c r="AG113" s="2">
        <f t="shared" si="43"/>
        <v>139.36250000000001</v>
      </c>
      <c r="AH113" s="67">
        <f t="shared" si="44"/>
        <v>0.35133659808591772</v>
      </c>
      <c r="AI113" s="67">
        <f t="shared" si="45"/>
        <v>0.64866340191408223</v>
      </c>
      <c r="AJ113" s="2">
        <f t="shared" si="46"/>
        <v>636.59750000000008</v>
      </c>
      <c r="AK113" s="2">
        <f t="shared" si="47"/>
        <v>3819.5850000000005</v>
      </c>
    </row>
    <row r="114" spans="1:37" hidden="1">
      <c r="A114" t="s">
        <v>632</v>
      </c>
      <c r="B114">
        <v>48</v>
      </c>
      <c r="C114" s="2">
        <f>VLOOKUP(A114,LB460_CO!B:L,11,0)</f>
        <v>44.94479166666666</v>
      </c>
      <c r="D114" s="2">
        <f>'c'!$B$7</f>
        <v>47.125</v>
      </c>
      <c r="E114" s="2">
        <f t="shared" si="25"/>
        <v>92.06979166666666</v>
      </c>
      <c r="F114" s="2">
        <f>'c'!$E$8</f>
        <v>123.57500000000002</v>
      </c>
      <c r="G114" s="52">
        <f t="shared" si="26"/>
        <v>215.64479166666666</v>
      </c>
      <c r="H114" s="52">
        <f t="shared" si="41"/>
        <v>10350.950000000001</v>
      </c>
      <c r="I114" s="2">
        <f t="shared" si="27"/>
        <v>18.413958333333333</v>
      </c>
      <c r="J114" s="2">
        <f>propocet!$L$2</f>
        <v>18.9375</v>
      </c>
      <c r="K114" s="2">
        <f>propocet!$L$5</f>
        <v>23.362499999999997</v>
      </c>
      <c r="L114" s="2">
        <f>propocet!$L$9</f>
        <v>22.787500000000001</v>
      </c>
      <c r="M114" s="2">
        <f>propocet!$L$11</f>
        <v>16.7</v>
      </c>
      <c r="N114" s="2">
        <f>propocet!$L$12</f>
        <v>25.5625</v>
      </c>
      <c r="O114" s="2">
        <f>propocet!$L$13</f>
        <v>16.225000000000001</v>
      </c>
      <c r="P114" s="61">
        <f t="shared" si="28"/>
        <v>25.5625</v>
      </c>
      <c r="Q114" s="52">
        <v>30</v>
      </c>
      <c r="R114" s="2">
        <f t="shared" si="29"/>
        <v>11.0625</v>
      </c>
      <c r="S114" s="2">
        <f t="shared" si="30"/>
        <v>6.6375000000000028</v>
      </c>
      <c r="T114" s="2">
        <f t="shared" si="31"/>
        <v>7.2124999999999986</v>
      </c>
      <c r="U114" s="2">
        <f t="shared" si="32"/>
        <v>13.3</v>
      </c>
      <c r="V114" s="2">
        <f t="shared" si="33"/>
        <v>4.4375</v>
      </c>
      <c r="W114" s="2">
        <f t="shared" si="34"/>
        <v>13.774999999999999</v>
      </c>
      <c r="X114" s="2">
        <f t="shared" si="35"/>
        <v>11.586041666666667</v>
      </c>
      <c r="Y114" s="2">
        <f t="shared" si="35"/>
        <v>11.586041666666667</v>
      </c>
      <c r="Z114" s="2">
        <f t="shared" si="35"/>
        <v>11.586041666666667</v>
      </c>
      <c r="AA114" s="2">
        <f t="shared" si="36"/>
        <v>56.425000000000004</v>
      </c>
      <c r="AB114" s="61">
        <f t="shared" si="37"/>
        <v>0</v>
      </c>
      <c r="AC114" s="61">
        <f t="shared" si="38"/>
        <v>56.425000000000004</v>
      </c>
      <c r="AD114" s="2">
        <f t="shared" si="39"/>
        <v>-4.4375</v>
      </c>
      <c r="AE114" s="2">
        <f t="shared" si="42"/>
        <v>22.1875</v>
      </c>
      <c r="AF114" s="52">
        <f t="shared" si="40"/>
        <v>78.612500000000011</v>
      </c>
      <c r="AG114" s="2">
        <f t="shared" si="43"/>
        <v>0</v>
      </c>
      <c r="AH114" s="67">
        <f t="shared" si="44"/>
        <v>0.238219696969697</v>
      </c>
      <c r="AI114" s="67">
        <f t="shared" si="45"/>
        <v>0.76178030303030297</v>
      </c>
      <c r="AJ114" s="2">
        <f t="shared" si="46"/>
        <v>294.25729166666667</v>
      </c>
      <c r="AK114" s="2">
        <f t="shared" si="47"/>
        <v>14124.35</v>
      </c>
    </row>
    <row r="115" spans="1:37">
      <c r="A115" t="s">
        <v>156</v>
      </c>
      <c r="B115">
        <v>3</v>
      </c>
      <c r="C115" s="2">
        <f>VLOOKUP(A115,LB460_CO!B:L,11,0)</f>
        <v>150.58750000000001</v>
      </c>
      <c r="D115" s="2">
        <f>'c'!$B$7</f>
        <v>47.125</v>
      </c>
      <c r="E115" s="2">
        <f t="shared" si="25"/>
        <v>197.71250000000001</v>
      </c>
      <c r="F115" s="2">
        <f>'c'!$E$8</f>
        <v>123.57500000000002</v>
      </c>
      <c r="G115" s="52">
        <f t="shared" si="26"/>
        <v>321.28750000000002</v>
      </c>
      <c r="H115" s="52">
        <f t="shared" si="41"/>
        <v>963.86250000000007</v>
      </c>
      <c r="I115" s="2">
        <f t="shared" si="27"/>
        <v>39.542500000000004</v>
      </c>
      <c r="J115" s="2">
        <f>propocet!$L$2</f>
        <v>18.9375</v>
      </c>
      <c r="K115" s="2">
        <f>propocet!$L$5</f>
        <v>23.362499999999997</v>
      </c>
      <c r="L115" s="2">
        <f>propocet!$L$9</f>
        <v>22.787500000000001</v>
      </c>
      <c r="M115" s="2">
        <f>propocet!$L$11</f>
        <v>16.7</v>
      </c>
      <c r="N115" s="2">
        <f>propocet!$L$12</f>
        <v>25.5625</v>
      </c>
      <c r="O115" s="2">
        <f>propocet!$L$13</f>
        <v>16.225000000000001</v>
      </c>
      <c r="P115" s="61">
        <f t="shared" si="28"/>
        <v>39.542500000000004</v>
      </c>
      <c r="Q115" s="52">
        <v>30</v>
      </c>
      <c r="R115" s="2">
        <f t="shared" si="29"/>
        <v>11.0625</v>
      </c>
      <c r="S115" s="2">
        <f t="shared" si="30"/>
        <v>6.6375000000000028</v>
      </c>
      <c r="T115" s="2">
        <f t="shared" si="31"/>
        <v>7.2124999999999986</v>
      </c>
      <c r="U115" s="2">
        <f t="shared" si="32"/>
        <v>13.3</v>
      </c>
      <c r="V115" s="2">
        <f t="shared" si="33"/>
        <v>4.4375</v>
      </c>
      <c r="W115" s="2">
        <f t="shared" si="34"/>
        <v>13.774999999999999</v>
      </c>
      <c r="X115" s="2">
        <f t="shared" si="35"/>
        <v>-9.542500000000004</v>
      </c>
      <c r="Y115" s="2">
        <f t="shared" si="35"/>
        <v>-9.542500000000004</v>
      </c>
      <c r="Z115" s="2">
        <f t="shared" si="35"/>
        <v>-9.542500000000004</v>
      </c>
      <c r="AA115" s="2">
        <f t="shared" si="36"/>
        <v>56.425000000000004</v>
      </c>
      <c r="AB115" s="61">
        <f t="shared" si="37"/>
        <v>57.255000000000024</v>
      </c>
      <c r="AC115" s="61">
        <f t="shared" si="38"/>
        <v>113.68000000000004</v>
      </c>
      <c r="AD115" s="2">
        <f t="shared" si="39"/>
        <v>9.542500000000004</v>
      </c>
      <c r="AE115" s="2">
        <f t="shared" si="42"/>
        <v>0</v>
      </c>
      <c r="AF115" s="52">
        <f t="shared" si="40"/>
        <v>113.68000000000004</v>
      </c>
      <c r="AG115" s="2">
        <f t="shared" si="43"/>
        <v>47.71250000000002</v>
      </c>
      <c r="AH115" s="67">
        <f t="shared" si="44"/>
        <v>0.26135285969641414</v>
      </c>
      <c r="AI115" s="67">
        <f t="shared" si="45"/>
        <v>0.73864714030358591</v>
      </c>
      <c r="AJ115" s="2">
        <f t="shared" si="46"/>
        <v>434.96750000000009</v>
      </c>
      <c r="AK115" s="2">
        <f t="shared" si="47"/>
        <v>1304.9025000000001</v>
      </c>
    </row>
    <row r="116" spans="1:37">
      <c r="A116" t="s">
        <v>214</v>
      </c>
      <c r="B116">
        <v>1</v>
      </c>
      <c r="C116" s="2">
        <f>VLOOKUP(A116,LB460_CO!B:L,11,0)</f>
        <v>199.78750000000002</v>
      </c>
      <c r="D116" s="2">
        <f>'c'!$B$7</f>
        <v>47.125</v>
      </c>
      <c r="E116" s="2">
        <f t="shared" si="25"/>
        <v>246.91250000000002</v>
      </c>
      <c r="F116" s="2">
        <f>'c'!$E$8</f>
        <v>123.57500000000002</v>
      </c>
      <c r="G116" s="52">
        <f t="shared" si="26"/>
        <v>370.48750000000007</v>
      </c>
      <c r="H116" s="52">
        <f t="shared" si="41"/>
        <v>370.48750000000007</v>
      </c>
      <c r="I116" s="2">
        <f t="shared" si="27"/>
        <v>49.382500000000007</v>
      </c>
      <c r="J116" s="2">
        <f>propocet!$L$2</f>
        <v>18.9375</v>
      </c>
      <c r="K116" s="2">
        <f>propocet!$L$5</f>
        <v>23.362499999999997</v>
      </c>
      <c r="L116" s="2">
        <f>propocet!$L$9</f>
        <v>22.787500000000001</v>
      </c>
      <c r="M116" s="2">
        <f>propocet!$L$11</f>
        <v>16.7</v>
      </c>
      <c r="N116" s="2">
        <f>propocet!$L$12</f>
        <v>25.5625</v>
      </c>
      <c r="O116" s="2">
        <f>propocet!$L$13</f>
        <v>16.225000000000001</v>
      </c>
      <c r="P116" s="61">
        <f t="shared" si="28"/>
        <v>49.382500000000007</v>
      </c>
      <c r="Q116" s="52">
        <v>30</v>
      </c>
      <c r="R116" s="2">
        <f t="shared" si="29"/>
        <v>11.0625</v>
      </c>
      <c r="S116" s="2">
        <f t="shared" si="30"/>
        <v>6.6375000000000028</v>
      </c>
      <c r="T116" s="2">
        <f t="shared" si="31"/>
        <v>7.2124999999999986</v>
      </c>
      <c r="U116" s="2">
        <f t="shared" si="32"/>
        <v>13.3</v>
      </c>
      <c r="V116" s="2">
        <f t="shared" si="33"/>
        <v>4.4375</v>
      </c>
      <c r="W116" s="2">
        <f t="shared" si="34"/>
        <v>13.774999999999999</v>
      </c>
      <c r="X116" s="2">
        <f t="shared" si="35"/>
        <v>-19.382500000000007</v>
      </c>
      <c r="Y116" s="2">
        <f t="shared" si="35"/>
        <v>-19.382500000000007</v>
      </c>
      <c r="Z116" s="2">
        <f t="shared" si="35"/>
        <v>-19.382500000000007</v>
      </c>
      <c r="AA116" s="2">
        <f t="shared" si="36"/>
        <v>56.425000000000004</v>
      </c>
      <c r="AB116" s="61">
        <f t="shared" si="37"/>
        <v>116.29500000000004</v>
      </c>
      <c r="AC116" s="61">
        <f t="shared" si="38"/>
        <v>172.72000000000006</v>
      </c>
      <c r="AD116" s="2">
        <f t="shared" si="39"/>
        <v>19.382500000000007</v>
      </c>
      <c r="AE116" s="2">
        <f t="shared" si="42"/>
        <v>0</v>
      </c>
      <c r="AF116" s="52">
        <f t="shared" si="40"/>
        <v>172.72000000000006</v>
      </c>
      <c r="AG116" s="2">
        <f t="shared" si="43"/>
        <v>96.912500000000037</v>
      </c>
      <c r="AH116" s="67">
        <f t="shared" si="44"/>
        <v>0.3179632092708588</v>
      </c>
      <c r="AI116" s="67">
        <f t="shared" si="45"/>
        <v>0.68203679072914114</v>
      </c>
      <c r="AJ116" s="2">
        <f t="shared" si="46"/>
        <v>543.2075000000001</v>
      </c>
      <c r="AK116" s="2">
        <f t="shared" si="47"/>
        <v>543.2075000000001</v>
      </c>
    </row>
    <row r="117" spans="1:37">
      <c r="A117" t="s">
        <v>149</v>
      </c>
      <c r="B117">
        <v>4</v>
      </c>
      <c r="C117" s="2">
        <f>VLOOKUP(A117,LB460_CO!B:L,11,0)</f>
        <v>223.56250000000003</v>
      </c>
      <c r="D117" s="2">
        <f>'c'!$B$7</f>
        <v>47.125</v>
      </c>
      <c r="E117" s="2">
        <f t="shared" si="25"/>
        <v>270.6875</v>
      </c>
      <c r="F117" s="2">
        <f>'c'!$E$8</f>
        <v>123.57500000000002</v>
      </c>
      <c r="G117" s="52">
        <f t="shared" si="26"/>
        <v>394.26250000000005</v>
      </c>
      <c r="H117" s="52">
        <f t="shared" si="41"/>
        <v>1577.0500000000002</v>
      </c>
      <c r="I117" s="2">
        <f t="shared" si="27"/>
        <v>54.137500000000003</v>
      </c>
      <c r="J117" s="2">
        <f>propocet!$L$2</f>
        <v>18.9375</v>
      </c>
      <c r="K117" s="2">
        <f>propocet!$L$5</f>
        <v>23.362499999999997</v>
      </c>
      <c r="L117" s="2">
        <f>propocet!$L$9</f>
        <v>22.787500000000001</v>
      </c>
      <c r="M117" s="2">
        <f>propocet!$L$11</f>
        <v>16.7</v>
      </c>
      <c r="N117" s="2">
        <f>propocet!$L$12</f>
        <v>25.5625</v>
      </c>
      <c r="O117" s="2">
        <f>propocet!$L$13</f>
        <v>16.225000000000001</v>
      </c>
      <c r="P117" s="61">
        <f t="shared" si="28"/>
        <v>54.137500000000003</v>
      </c>
      <c r="Q117" s="52">
        <v>30</v>
      </c>
      <c r="R117" s="2">
        <f t="shared" si="29"/>
        <v>11.0625</v>
      </c>
      <c r="S117" s="2">
        <f t="shared" si="30"/>
        <v>6.6375000000000028</v>
      </c>
      <c r="T117" s="2">
        <f t="shared" si="31"/>
        <v>7.2124999999999986</v>
      </c>
      <c r="U117" s="2">
        <f t="shared" si="32"/>
        <v>13.3</v>
      </c>
      <c r="V117" s="2">
        <f t="shared" si="33"/>
        <v>4.4375</v>
      </c>
      <c r="W117" s="2">
        <f t="shared" si="34"/>
        <v>13.774999999999999</v>
      </c>
      <c r="X117" s="2">
        <f t="shared" si="35"/>
        <v>-24.137500000000003</v>
      </c>
      <c r="Y117" s="2">
        <f t="shared" si="35"/>
        <v>-24.137500000000003</v>
      </c>
      <c r="Z117" s="2">
        <f t="shared" si="35"/>
        <v>-24.137500000000003</v>
      </c>
      <c r="AA117" s="2">
        <f t="shared" si="36"/>
        <v>56.425000000000004</v>
      </c>
      <c r="AB117" s="61">
        <f t="shared" si="37"/>
        <v>144.82500000000002</v>
      </c>
      <c r="AC117" s="61">
        <f t="shared" si="38"/>
        <v>201.25000000000003</v>
      </c>
      <c r="AD117" s="2">
        <f t="shared" si="39"/>
        <v>24.137500000000003</v>
      </c>
      <c r="AE117" s="2">
        <f t="shared" si="42"/>
        <v>0</v>
      </c>
      <c r="AF117" s="52">
        <f t="shared" si="40"/>
        <v>201.25000000000003</v>
      </c>
      <c r="AG117" s="2">
        <f t="shared" si="43"/>
        <v>120.68750000000001</v>
      </c>
      <c r="AH117" s="67">
        <f t="shared" si="44"/>
        <v>0.33794420772024097</v>
      </c>
      <c r="AI117" s="67">
        <f t="shared" si="45"/>
        <v>0.66205579227975897</v>
      </c>
      <c r="AJ117" s="2">
        <f t="shared" si="46"/>
        <v>595.51250000000005</v>
      </c>
      <c r="AK117" s="2">
        <f t="shared" si="47"/>
        <v>2382.0500000000002</v>
      </c>
    </row>
    <row r="118" spans="1:37">
      <c r="A118" t="s">
        <v>215</v>
      </c>
      <c r="B118">
        <v>2</v>
      </c>
      <c r="C118" s="2">
        <f>VLOOKUP(A118,LB460_CO!B:L,11,0)</f>
        <v>199.78750000000002</v>
      </c>
      <c r="D118" s="2">
        <f>'c'!$B$7</f>
        <v>47.125</v>
      </c>
      <c r="E118" s="2">
        <f t="shared" si="25"/>
        <v>246.91250000000002</v>
      </c>
      <c r="F118" s="2">
        <f>'c'!$E$8</f>
        <v>123.57500000000002</v>
      </c>
      <c r="G118" s="52">
        <f t="shared" si="26"/>
        <v>370.48750000000007</v>
      </c>
      <c r="H118" s="52">
        <f t="shared" si="41"/>
        <v>740.97500000000014</v>
      </c>
      <c r="I118" s="2">
        <f t="shared" si="27"/>
        <v>49.382500000000007</v>
      </c>
      <c r="J118" s="2">
        <f>propocet!$L$2</f>
        <v>18.9375</v>
      </c>
      <c r="K118" s="2">
        <f>propocet!$L$5</f>
        <v>23.362499999999997</v>
      </c>
      <c r="L118" s="2">
        <f>propocet!$L$9</f>
        <v>22.787500000000001</v>
      </c>
      <c r="M118" s="2">
        <f>propocet!$L$11</f>
        <v>16.7</v>
      </c>
      <c r="N118" s="2">
        <f>propocet!$L$12</f>
        <v>25.5625</v>
      </c>
      <c r="O118" s="2">
        <f>propocet!$L$13</f>
        <v>16.225000000000001</v>
      </c>
      <c r="P118" s="61">
        <f t="shared" si="28"/>
        <v>49.382500000000007</v>
      </c>
      <c r="Q118" s="52">
        <v>30</v>
      </c>
      <c r="R118" s="2">
        <f t="shared" si="29"/>
        <v>11.0625</v>
      </c>
      <c r="S118" s="2">
        <f t="shared" si="30"/>
        <v>6.6375000000000028</v>
      </c>
      <c r="T118" s="2">
        <f t="shared" si="31"/>
        <v>7.2124999999999986</v>
      </c>
      <c r="U118" s="2">
        <f t="shared" si="32"/>
        <v>13.3</v>
      </c>
      <c r="V118" s="2">
        <f t="shared" si="33"/>
        <v>4.4375</v>
      </c>
      <c r="W118" s="2">
        <f t="shared" si="34"/>
        <v>13.774999999999999</v>
      </c>
      <c r="X118" s="2">
        <f t="shared" si="35"/>
        <v>-19.382500000000007</v>
      </c>
      <c r="Y118" s="2">
        <f t="shared" si="35"/>
        <v>-19.382500000000007</v>
      </c>
      <c r="Z118" s="2">
        <f t="shared" si="35"/>
        <v>-19.382500000000007</v>
      </c>
      <c r="AA118" s="2">
        <f t="shared" si="36"/>
        <v>56.425000000000004</v>
      </c>
      <c r="AB118" s="61">
        <f t="shared" si="37"/>
        <v>116.29500000000004</v>
      </c>
      <c r="AC118" s="61">
        <f t="shared" si="38"/>
        <v>172.72000000000006</v>
      </c>
      <c r="AD118" s="2">
        <f t="shared" si="39"/>
        <v>19.382500000000007</v>
      </c>
      <c r="AE118" s="2">
        <f t="shared" si="42"/>
        <v>0</v>
      </c>
      <c r="AF118" s="52">
        <f t="shared" si="40"/>
        <v>172.72000000000006</v>
      </c>
      <c r="AG118" s="2">
        <f t="shared" si="43"/>
        <v>96.912500000000037</v>
      </c>
      <c r="AH118" s="67">
        <f t="shared" si="44"/>
        <v>0.3179632092708588</v>
      </c>
      <c r="AI118" s="67">
        <f t="shared" si="45"/>
        <v>0.68203679072914114</v>
      </c>
      <c r="AJ118" s="2">
        <f t="shared" si="46"/>
        <v>543.2075000000001</v>
      </c>
      <c r="AK118" s="2">
        <f t="shared" si="47"/>
        <v>1086.4150000000002</v>
      </c>
    </row>
    <row r="119" spans="1:37">
      <c r="A119" t="s">
        <v>422</v>
      </c>
      <c r="B119">
        <v>1</v>
      </c>
      <c r="C119" s="2">
        <f>VLOOKUP(A119,LB460_CO!B:L,11,0)</f>
        <v>242.23750000000001</v>
      </c>
      <c r="D119" s="2">
        <f>'c'!$B$7</f>
        <v>47.125</v>
      </c>
      <c r="E119" s="2">
        <f t="shared" si="25"/>
        <v>289.36250000000001</v>
      </c>
      <c r="F119" s="2">
        <f>'c'!$E$8</f>
        <v>123.57500000000002</v>
      </c>
      <c r="G119" s="52">
        <f t="shared" si="26"/>
        <v>412.9375</v>
      </c>
      <c r="H119" s="52">
        <f t="shared" si="41"/>
        <v>412.9375</v>
      </c>
      <c r="I119" s="2">
        <f t="shared" si="27"/>
        <v>57.872500000000002</v>
      </c>
      <c r="J119" s="2">
        <f>propocet!$L$2</f>
        <v>18.9375</v>
      </c>
      <c r="K119" s="2">
        <f>propocet!$L$5</f>
        <v>23.362499999999997</v>
      </c>
      <c r="L119" s="2">
        <f>propocet!$L$9</f>
        <v>22.787500000000001</v>
      </c>
      <c r="M119" s="2">
        <f>propocet!$L$11</f>
        <v>16.7</v>
      </c>
      <c r="N119" s="2">
        <f>propocet!$L$12</f>
        <v>25.5625</v>
      </c>
      <c r="O119" s="2">
        <f>propocet!$L$13</f>
        <v>16.225000000000001</v>
      </c>
      <c r="P119" s="61">
        <f t="shared" si="28"/>
        <v>57.872500000000002</v>
      </c>
      <c r="Q119" s="52">
        <v>30</v>
      </c>
      <c r="R119" s="2">
        <f t="shared" si="29"/>
        <v>11.0625</v>
      </c>
      <c r="S119" s="2">
        <f t="shared" si="30"/>
        <v>6.6375000000000028</v>
      </c>
      <c r="T119" s="2">
        <f t="shared" si="31"/>
        <v>7.2124999999999986</v>
      </c>
      <c r="U119" s="2">
        <f t="shared" si="32"/>
        <v>13.3</v>
      </c>
      <c r="V119" s="2">
        <f t="shared" si="33"/>
        <v>4.4375</v>
      </c>
      <c r="W119" s="2">
        <f t="shared" si="34"/>
        <v>13.774999999999999</v>
      </c>
      <c r="X119" s="2">
        <f t="shared" si="35"/>
        <v>-27.872500000000002</v>
      </c>
      <c r="Y119" s="2">
        <f t="shared" si="35"/>
        <v>-27.872500000000002</v>
      </c>
      <c r="Z119" s="2">
        <f t="shared" si="35"/>
        <v>-27.872500000000002</v>
      </c>
      <c r="AA119" s="2">
        <f t="shared" si="36"/>
        <v>56.425000000000004</v>
      </c>
      <c r="AB119" s="61">
        <f t="shared" si="37"/>
        <v>167.23500000000001</v>
      </c>
      <c r="AC119" s="61">
        <f t="shared" si="38"/>
        <v>223.66000000000003</v>
      </c>
      <c r="AD119" s="2">
        <f t="shared" si="39"/>
        <v>27.872500000000002</v>
      </c>
      <c r="AE119" s="2">
        <f t="shared" si="42"/>
        <v>0</v>
      </c>
      <c r="AF119" s="52">
        <f t="shared" si="40"/>
        <v>223.66000000000003</v>
      </c>
      <c r="AG119" s="2">
        <f t="shared" si="43"/>
        <v>139.36250000000001</v>
      </c>
      <c r="AH119" s="67">
        <f t="shared" si="44"/>
        <v>0.35133659808591772</v>
      </c>
      <c r="AI119" s="67">
        <f t="shared" si="45"/>
        <v>0.64866340191408223</v>
      </c>
      <c r="AJ119" s="2">
        <f t="shared" si="46"/>
        <v>636.59750000000008</v>
      </c>
      <c r="AK119" s="2">
        <f t="shared" si="47"/>
        <v>636.59750000000008</v>
      </c>
    </row>
    <row r="120" spans="1:37">
      <c r="A120" t="s">
        <v>589</v>
      </c>
      <c r="B120">
        <v>2</v>
      </c>
      <c r="C120" s="2">
        <f>VLOOKUP(A120,LB460_CO!B:L,11,0)</f>
        <v>117.32499999999999</v>
      </c>
      <c r="D120" s="2">
        <f>'c'!$B$7</f>
        <v>47.125</v>
      </c>
      <c r="E120" s="2">
        <f t="shared" si="25"/>
        <v>164.45</v>
      </c>
      <c r="F120" s="2">
        <f>'c'!$E$8</f>
        <v>123.57500000000002</v>
      </c>
      <c r="G120" s="52">
        <f t="shared" si="26"/>
        <v>288.02499999999998</v>
      </c>
      <c r="H120" s="52">
        <f t="shared" si="41"/>
        <v>576.04999999999995</v>
      </c>
      <c r="I120" s="2">
        <f t="shared" si="27"/>
        <v>32.89</v>
      </c>
      <c r="J120" s="2">
        <f>propocet!$L$2</f>
        <v>18.9375</v>
      </c>
      <c r="K120" s="2">
        <f>propocet!$L$5</f>
        <v>23.362499999999997</v>
      </c>
      <c r="L120" s="2">
        <f>propocet!$L$9</f>
        <v>22.787500000000001</v>
      </c>
      <c r="M120" s="2">
        <f>propocet!$L$11</f>
        <v>16.7</v>
      </c>
      <c r="N120" s="2">
        <f>propocet!$L$12</f>
        <v>25.5625</v>
      </c>
      <c r="O120" s="2">
        <f>propocet!$L$13</f>
        <v>16.225000000000001</v>
      </c>
      <c r="P120" s="61">
        <f t="shared" si="28"/>
        <v>32.89</v>
      </c>
      <c r="Q120" s="52">
        <v>30</v>
      </c>
      <c r="R120" s="2">
        <f t="shared" si="29"/>
        <v>11.0625</v>
      </c>
      <c r="S120" s="2">
        <f t="shared" si="30"/>
        <v>6.6375000000000028</v>
      </c>
      <c r="T120" s="2">
        <f t="shared" si="31"/>
        <v>7.2124999999999986</v>
      </c>
      <c r="U120" s="2">
        <f t="shared" si="32"/>
        <v>13.3</v>
      </c>
      <c r="V120" s="2">
        <f t="shared" si="33"/>
        <v>4.4375</v>
      </c>
      <c r="W120" s="2">
        <f t="shared" si="34"/>
        <v>13.774999999999999</v>
      </c>
      <c r="X120" s="2">
        <f t="shared" si="35"/>
        <v>-2.8900000000000006</v>
      </c>
      <c r="Y120" s="2">
        <f t="shared" si="35"/>
        <v>-2.8900000000000006</v>
      </c>
      <c r="Z120" s="2">
        <f t="shared" si="35"/>
        <v>-2.8900000000000006</v>
      </c>
      <c r="AA120" s="2">
        <f t="shared" si="36"/>
        <v>56.425000000000004</v>
      </c>
      <c r="AB120" s="61">
        <f t="shared" si="37"/>
        <v>17.340000000000003</v>
      </c>
      <c r="AC120" s="61">
        <f t="shared" si="38"/>
        <v>73.765000000000015</v>
      </c>
      <c r="AD120" s="2">
        <f t="shared" si="39"/>
        <v>2.8900000000000006</v>
      </c>
      <c r="AE120" s="2">
        <f t="shared" si="42"/>
        <v>0</v>
      </c>
      <c r="AF120" s="52">
        <f t="shared" si="40"/>
        <v>73.765000000000015</v>
      </c>
      <c r="AG120" s="2">
        <f t="shared" si="43"/>
        <v>14.450000000000003</v>
      </c>
      <c r="AH120" s="67">
        <f t="shared" si="44"/>
        <v>0.20388899637911498</v>
      </c>
      <c r="AI120" s="67">
        <f t="shared" si="45"/>
        <v>0.79611100362088505</v>
      </c>
      <c r="AJ120" s="2">
        <f t="shared" si="46"/>
        <v>361.78999999999996</v>
      </c>
      <c r="AK120" s="2">
        <f t="shared" si="47"/>
        <v>723.57999999999993</v>
      </c>
    </row>
    <row r="121" spans="1:37">
      <c r="A121" t="s">
        <v>327</v>
      </c>
      <c r="B121">
        <v>1</v>
      </c>
      <c r="C121" s="2">
        <f>VLOOKUP(A121,LB460_CO!B:L,11,0)</f>
        <v>144.84166666666667</v>
      </c>
      <c r="D121" s="2">
        <f>'c'!$B$7</f>
        <v>47.125</v>
      </c>
      <c r="E121" s="2">
        <f t="shared" si="25"/>
        <v>191.96666666666667</v>
      </c>
      <c r="F121" s="2">
        <f>'c'!$E$8</f>
        <v>123.57500000000002</v>
      </c>
      <c r="G121" s="52">
        <f t="shared" si="26"/>
        <v>315.54166666666669</v>
      </c>
      <c r="H121" s="52">
        <f t="shared" si="41"/>
        <v>315.54166666666669</v>
      </c>
      <c r="I121" s="2">
        <f t="shared" si="27"/>
        <v>38.393333333333331</v>
      </c>
      <c r="J121" s="2">
        <f>propocet!$L$2</f>
        <v>18.9375</v>
      </c>
      <c r="K121" s="2">
        <f>propocet!$L$5</f>
        <v>23.362499999999997</v>
      </c>
      <c r="L121" s="2">
        <f>propocet!$L$9</f>
        <v>22.787500000000001</v>
      </c>
      <c r="M121" s="2">
        <f>propocet!$L$11</f>
        <v>16.7</v>
      </c>
      <c r="N121" s="2">
        <f>propocet!$L$12</f>
        <v>25.5625</v>
      </c>
      <c r="O121" s="2">
        <f>propocet!$L$13</f>
        <v>16.225000000000001</v>
      </c>
      <c r="P121" s="61">
        <f t="shared" si="28"/>
        <v>38.393333333333331</v>
      </c>
      <c r="Q121" s="52">
        <v>30</v>
      </c>
      <c r="R121" s="2">
        <f t="shared" si="29"/>
        <v>11.0625</v>
      </c>
      <c r="S121" s="2">
        <f t="shared" si="30"/>
        <v>6.6375000000000028</v>
      </c>
      <c r="T121" s="2">
        <f t="shared" si="31"/>
        <v>7.2124999999999986</v>
      </c>
      <c r="U121" s="2">
        <f t="shared" si="32"/>
        <v>13.3</v>
      </c>
      <c r="V121" s="2">
        <f t="shared" si="33"/>
        <v>4.4375</v>
      </c>
      <c r="W121" s="2">
        <f t="shared" si="34"/>
        <v>13.774999999999999</v>
      </c>
      <c r="X121" s="2">
        <f t="shared" si="35"/>
        <v>-8.3933333333333309</v>
      </c>
      <c r="Y121" s="2">
        <f t="shared" si="35"/>
        <v>-8.3933333333333309</v>
      </c>
      <c r="Z121" s="2">
        <f t="shared" si="35"/>
        <v>-8.3933333333333309</v>
      </c>
      <c r="AA121" s="2">
        <f t="shared" si="36"/>
        <v>56.425000000000004</v>
      </c>
      <c r="AB121" s="61">
        <f t="shared" si="37"/>
        <v>50.359999999999985</v>
      </c>
      <c r="AC121" s="61">
        <f t="shared" si="38"/>
        <v>106.785</v>
      </c>
      <c r="AD121" s="2">
        <f t="shared" si="39"/>
        <v>8.3933333333333309</v>
      </c>
      <c r="AE121" s="2">
        <f t="shared" si="42"/>
        <v>0</v>
      </c>
      <c r="AF121" s="52">
        <f t="shared" si="40"/>
        <v>106.785</v>
      </c>
      <c r="AG121" s="2">
        <f t="shared" si="43"/>
        <v>41.966666666666654</v>
      </c>
      <c r="AH121" s="67">
        <f t="shared" si="44"/>
        <v>0.25284929517435162</v>
      </c>
      <c r="AI121" s="67">
        <f t="shared" si="45"/>
        <v>0.74715070482564838</v>
      </c>
      <c r="AJ121" s="2">
        <f t="shared" si="46"/>
        <v>422.32666666666671</v>
      </c>
      <c r="AK121" s="2">
        <f t="shared" si="47"/>
        <v>422.32666666666671</v>
      </c>
    </row>
    <row r="122" spans="1:37">
      <c r="A122" t="s">
        <v>555</v>
      </c>
      <c r="B122">
        <v>1</v>
      </c>
      <c r="C122" s="2">
        <f>VLOOKUP(A122,LB460_CO!B:L,11,0)</f>
        <v>135.39583333333334</v>
      </c>
      <c r="D122" s="2">
        <f>'c'!$B$7</f>
        <v>47.125</v>
      </c>
      <c r="E122" s="2">
        <f t="shared" si="25"/>
        <v>182.52083333333334</v>
      </c>
      <c r="F122" s="2">
        <f>'c'!$E$8</f>
        <v>123.57500000000002</v>
      </c>
      <c r="G122" s="52">
        <f t="shared" si="26"/>
        <v>306.09583333333336</v>
      </c>
      <c r="H122" s="52">
        <f t="shared" si="41"/>
        <v>306.09583333333336</v>
      </c>
      <c r="I122" s="2">
        <f t="shared" si="27"/>
        <v>36.50416666666667</v>
      </c>
      <c r="J122" s="2">
        <f>propocet!$L$2</f>
        <v>18.9375</v>
      </c>
      <c r="K122" s="2">
        <f>propocet!$L$5</f>
        <v>23.362499999999997</v>
      </c>
      <c r="L122" s="2">
        <f>propocet!$L$9</f>
        <v>22.787500000000001</v>
      </c>
      <c r="M122" s="2">
        <f>propocet!$L$11</f>
        <v>16.7</v>
      </c>
      <c r="N122" s="2">
        <f>propocet!$L$12</f>
        <v>25.5625</v>
      </c>
      <c r="O122" s="2">
        <f>propocet!$L$13</f>
        <v>16.225000000000001</v>
      </c>
      <c r="P122" s="61">
        <f t="shared" si="28"/>
        <v>36.50416666666667</v>
      </c>
      <c r="Q122" s="52">
        <v>30</v>
      </c>
      <c r="R122" s="2">
        <f t="shared" si="29"/>
        <v>11.0625</v>
      </c>
      <c r="S122" s="2">
        <f t="shared" si="30"/>
        <v>6.6375000000000028</v>
      </c>
      <c r="T122" s="2">
        <f t="shared" si="31"/>
        <v>7.2124999999999986</v>
      </c>
      <c r="U122" s="2">
        <f t="shared" si="32"/>
        <v>13.3</v>
      </c>
      <c r="V122" s="2">
        <f t="shared" si="33"/>
        <v>4.4375</v>
      </c>
      <c r="W122" s="2">
        <f t="shared" si="34"/>
        <v>13.774999999999999</v>
      </c>
      <c r="X122" s="2">
        <f t="shared" si="35"/>
        <v>-6.50416666666667</v>
      </c>
      <c r="Y122" s="2">
        <f t="shared" si="35"/>
        <v>-6.50416666666667</v>
      </c>
      <c r="Z122" s="2">
        <f t="shared" si="35"/>
        <v>-6.50416666666667</v>
      </c>
      <c r="AA122" s="2">
        <f t="shared" si="36"/>
        <v>56.425000000000004</v>
      </c>
      <c r="AB122" s="61">
        <f t="shared" si="37"/>
        <v>39.02500000000002</v>
      </c>
      <c r="AC122" s="61">
        <f t="shared" si="38"/>
        <v>95.450000000000017</v>
      </c>
      <c r="AD122" s="2">
        <f t="shared" si="39"/>
        <v>6.50416666666667</v>
      </c>
      <c r="AE122" s="2">
        <f t="shared" si="42"/>
        <v>0</v>
      </c>
      <c r="AF122" s="52">
        <f t="shared" si="40"/>
        <v>95.450000000000017</v>
      </c>
      <c r="AG122" s="2">
        <f t="shared" si="43"/>
        <v>32.52083333333335</v>
      </c>
      <c r="AH122" s="67">
        <f t="shared" si="44"/>
        <v>0.23770636394766065</v>
      </c>
      <c r="AI122" s="67">
        <f t="shared" si="45"/>
        <v>0.76229363605233935</v>
      </c>
      <c r="AJ122" s="2">
        <f t="shared" si="46"/>
        <v>401.54583333333335</v>
      </c>
      <c r="AK122" s="2">
        <f t="shared" si="47"/>
        <v>401.54583333333335</v>
      </c>
    </row>
    <row r="123" spans="1:37" hidden="1">
      <c r="A123" t="s">
        <v>743</v>
      </c>
      <c r="B123">
        <v>1</v>
      </c>
      <c r="C123" s="2">
        <f>VLOOKUP(A123,LB460_CO!B:L,11,0)</f>
        <v>85.74166666666666</v>
      </c>
      <c r="D123" s="2">
        <f>'c'!$B$7</f>
        <v>47.125</v>
      </c>
      <c r="E123" s="2">
        <f t="shared" si="25"/>
        <v>132.86666666666667</v>
      </c>
      <c r="F123" s="2">
        <f>'c'!$E$8</f>
        <v>123.57500000000002</v>
      </c>
      <c r="G123" s="52">
        <f t="shared" si="26"/>
        <v>256.44166666666672</v>
      </c>
      <c r="H123" s="52">
        <f t="shared" si="41"/>
        <v>256.44166666666672</v>
      </c>
      <c r="I123" s="2">
        <f t="shared" si="27"/>
        <v>26.573333333333334</v>
      </c>
      <c r="J123" s="2">
        <f>propocet!$L$2</f>
        <v>18.9375</v>
      </c>
      <c r="K123" s="2">
        <f>propocet!$L$5</f>
        <v>23.362499999999997</v>
      </c>
      <c r="L123" s="2">
        <f>propocet!$L$9</f>
        <v>22.787500000000001</v>
      </c>
      <c r="M123" s="2">
        <f>propocet!$L$11</f>
        <v>16.7</v>
      </c>
      <c r="N123" s="2">
        <f>propocet!$L$12</f>
        <v>25.5625</v>
      </c>
      <c r="O123" s="2">
        <f>propocet!$L$13</f>
        <v>16.225000000000001</v>
      </c>
      <c r="P123" s="61">
        <f t="shared" si="28"/>
        <v>26.573333333333334</v>
      </c>
      <c r="Q123" s="52">
        <v>30</v>
      </c>
      <c r="R123" s="2">
        <f t="shared" si="29"/>
        <v>11.0625</v>
      </c>
      <c r="S123" s="2">
        <f t="shared" si="30"/>
        <v>6.6375000000000028</v>
      </c>
      <c r="T123" s="2">
        <f t="shared" si="31"/>
        <v>7.2124999999999986</v>
      </c>
      <c r="U123" s="2">
        <f t="shared" si="32"/>
        <v>13.3</v>
      </c>
      <c r="V123" s="2">
        <f t="shared" si="33"/>
        <v>4.4375</v>
      </c>
      <c r="W123" s="2">
        <f t="shared" si="34"/>
        <v>13.774999999999999</v>
      </c>
      <c r="X123" s="2">
        <f t="shared" si="35"/>
        <v>3.4266666666666659</v>
      </c>
      <c r="Y123" s="2">
        <f t="shared" si="35"/>
        <v>3.4266666666666659</v>
      </c>
      <c r="Z123" s="2">
        <f t="shared" si="35"/>
        <v>3.4266666666666659</v>
      </c>
      <c r="AA123" s="2">
        <f t="shared" si="36"/>
        <v>56.425000000000004</v>
      </c>
      <c r="AB123" s="61">
        <f t="shared" si="37"/>
        <v>0</v>
      </c>
      <c r="AC123" s="61">
        <f t="shared" si="38"/>
        <v>56.425000000000004</v>
      </c>
      <c r="AD123" s="2">
        <f t="shared" si="39"/>
        <v>-3.4266666666666659</v>
      </c>
      <c r="AE123" s="2">
        <f t="shared" si="42"/>
        <v>17.133333333333329</v>
      </c>
      <c r="AF123" s="52">
        <f t="shared" si="40"/>
        <v>73.558333333333337</v>
      </c>
      <c r="AG123" s="2">
        <f t="shared" si="43"/>
        <v>0</v>
      </c>
      <c r="AH123" s="67">
        <f t="shared" si="44"/>
        <v>0.22290404040404041</v>
      </c>
      <c r="AI123" s="67">
        <f t="shared" si="45"/>
        <v>0.77709595959595956</v>
      </c>
      <c r="AJ123" s="2">
        <f t="shared" si="46"/>
        <v>330.00000000000006</v>
      </c>
      <c r="AK123" s="2">
        <f t="shared" si="47"/>
        <v>330.00000000000006</v>
      </c>
    </row>
    <row r="124" spans="1:37">
      <c r="A124" t="s">
        <v>590</v>
      </c>
      <c r="B124">
        <v>1</v>
      </c>
      <c r="C124" s="2">
        <f>VLOOKUP(A124,LB460_CO!B:L,11,0)</f>
        <v>106.96666666666665</v>
      </c>
      <c r="D124" s="2">
        <f>'c'!$B$7</f>
        <v>47.125</v>
      </c>
      <c r="E124" s="2">
        <f t="shared" si="25"/>
        <v>154.09166666666664</v>
      </c>
      <c r="F124" s="2">
        <f>'c'!$E$8</f>
        <v>123.57500000000002</v>
      </c>
      <c r="G124" s="52">
        <f t="shared" si="26"/>
        <v>277.66666666666663</v>
      </c>
      <c r="H124" s="52">
        <f t="shared" si="41"/>
        <v>277.66666666666663</v>
      </c>
      <c r="I124" s="2">
        <f t="shared" si="27"/>
        <v>30.818333333333328</v>
      </c>
      <c r="J124" s="2">
        <f>propocet!$L$2</f>
        <v>18.9375</v>
      </c>
      <c r="K124" s="2">
        <f>propocet!$L$5</f>
        <v>23.362499999999997</v>
      </c>
      <c r="L124" s="2">
        <f>propocet!$L$9</f>
        <v>22.787500000000001</v>
      </c>
      <c r="M124" s="2">
        <f>propocet!$L$11</f>
        <v>16.7</v>
      </c>
      <c r="N124" s="2">
        <f>propocet!$L$12</f>
        <v>25.5625</v>
      </c>
      <c r="O124" s="2">
        <f>propocet!$L$13</f>
        <v>16.225000000000001</v>
      </c>
      <c r="P124" s="61">
        <f t="shared" si="28"/>
        <v>30.818333333333328</v>
      </c>
      <c r="Q124" s="52">
        <v>30</v>
      </c>
      <c r="R124" s="2">
        <f t="shared" si="29"/>
        <v>11.0625</v>
      </c>
      <c r="S124" s="2">
        <f t="shared" si="30"/>
        <v>6.6375000000000028</v>
      </c>
      <c r="T124" s="2">
        <f t="shared" si="31"/>
        <v>7.2124999999999986</v>
      </c>
      <c r="U124" s="2">
        <f t="shared" si="32"/>
        <v>13.3</v>
      </c>
      <c r="V124" s="2">
        <f t="shared" si="33"/>
        <v>4.4375</v>
      </c>
      <c r="W124" s="2">
        <f t="shared" si="34"/>
        <v>13.774999999999999</v>
      </c>
      <c r="X124" s="2">
        <f t="shared" si="35"/>
        <v>-0.81833333333332803</v>
      </c>
      <c r="Y124" s="2">
        <f t="shared" si="35"/>
        <v>-0.81833333333332803</v>
      </c>
      <c r="Z124" s="2">
        <f t="shared" si="35"/>
        <v>-0.81833333333332803</v>
      </c>
      <c r="AA124" s="2">
        <f t="shared" si="36"/>
        <v>56.425000000000004</v>
      </c>
      <c r="AB124" s="61">
        <f t="shared" si="37"/>
        <v>4.9099999999999682</v>
      </c>
      <c r="AC124" s="61">
        <f t="shared" si="38"/>
        <v>61.334999999999972</v>
      </c>
      <c r="AD124" s="2">
        <f t="shared" si="39"/>
        <v>0.81833333333332803</v>
      </c>
      <c r="AE124" s="2">
        <f t="shared" si="42"/>
        <v>0</v>
      </c>
      <c r="AF124" s="52">
        <f t="shared" si="40"/>
        <v>61.334999999999972</v>
      </c>
      <c r="AG124" s="2">
        <f t="shared" si="43"/>
        <v>4.0916666666666401</v>
      </c>
      <c r="AH124" s="67">
        <f t="shared" si="44"/>
        <v>0.18092831402008835</v>
      </c>
      <c r="AI124" s="67">
        <f t="shared" si="45"/>
        <v>0.81907168597991165</v>
      </c>
      <c r="AJ124" s="2">
        <f t="shared" si="46"/>
        <v>339.00166666666661</v>
      </c>
      <c r="AK124" s="2">
        <f t="shared" si="47"/>
        <v>339.00166666666661</v>
      </c>
    </row>
    <row r="125" spans="1:37">
      <c r="A125" t="s">
        <v>591</v>
      </c>
      <c r="B125">
        <v>3</v>
      </c>
      <c r="C125" s="2">
        <f>VLOOKUP(A125,LB460_CO!B:L,11,0)</f>
        <v>117.32499999999999</v>
      </c>
      <c r="D125" s="2">
        <f>'c'!$B$7</f>
        <v>47.125</v>
      </c>
      <c r="E125" s="2">
        <f t="shared" si="25"/>
        <v>164.45</v>
      </c>
      <c r="F125" s="2">
        <f>'c'!$E$8</f>
        <v>123.57500000000002</v>
      </c>
      <c r="G125" s="52">
        <f t="shared" si="26"/>
        <v>288.02499999999998</v>
      </c>
      <c r="H125" s="52">
        <f t="shared" si="41"/>
        <v>864.07499999999993</v>
      </c>
      <c r="I125" s="2">
        <f t="shared" si="27"/>
        <v>32.89</v>
      </c>
      <c r="J125" s="2">
        <f>propocet!$L$2</f>
        <v>18.9375</v>
      </c>
      <c r="K125" s="2">
        <f>propocet!$L$5</f>
        <v>23.362499999999997</v>
      </c>
      <c r="L125" s="2">
        <f>propocet!$L$9</f>
        <v>22.787500000000001</v>
      </c>
      <c r="M125" s="2">
        <f>propocet!$L$11</f>
        <v>16.7</v>
      </c>
      <c r="N125" s="2">
        <f>propocet!$L$12</f>
        <v>25.5625</v>
      </c>
      <c r="O125" s="2">
        <f>propocet!$L$13</f>
        <v>16.225000000000001</v>
      </c>
      <c r="P125" s="61">
        <f t="shared" si="28"/>
        <v>32.89</v>
      </c>
      <c r="Q125" s="52">
        <v>30</v>
      </c>
      <c r="R125" s="2">
        <f t="shared" si="29"/>
        <v>11.0625</v>
      </c>
      <c r="S125" s="2">
        <f t="shared" si="30"/>
        <v>6.6375000000000028</v>
      </c>
      <c r="T125" s="2">
        <f t="shared" si="31"/>
        <v>7.2124999999999986</v>
      </c>
      <c r="U125" s="2">
        <f t="shared" si="32"/>
        <v>13.3</v>
      </c>
      <c r="V125" s="2">
        <f t="shared" si="33"/>
        <v>4.4375</v>
      </c>
      <c r="W125" s="2">
        <f t="shared" si="34"/>
        <v>13.774999999999999</v>
      </c>
      <c r="X125" s="2">
        <f t="shared" si="35"/>
        <v>-2.8900000000000006</v>
      </c>
      <c r="Y125" s="2">
        <f t="shared" si="35"/>
        <v>-2.8900000000000006</v>
      </c>
      <c r="Z125" s="2">
        <f t="shared" si="35"/>
        <v>-2.8900000000000006</v>
      </c>
      <c r="AA125" s="2">
        <f t="shared" si="36"/>
        <v>56.425000000000004</v>
      </c>
      <c r="AB125" s="61">
        <f t="shared" si="37"/>
        <v>17.340000000000003</v>
      </c>
      <c r="AC125" s="61">
        <f t="shared" si="38"/>
        <v>73.765000000000015</v>
      </c>
      <c r="AD125" s="2">
        <f t="shared" si="39"/>
        <v>2.8900000000000006</v>
      </c>
      <c r="AE125" s="2">
        <f t="shared" si="42"/>
        <v>0</v>
      </c>
      <c r="AF125" s="52">
        <f t="shared" si="40"/>
        <v>73.765000000000015</v>
      </c>
      <c r="AG125" s="2">
        <f t="shared" si="43"/>
        <v>14.450000000000003</v>
      </c>
      <c r="AH125" s="67">
        <f t="shared" si="44"/>
        <v>0.20388899637911498</v>
      </c>
      <c r="AI125" s="67">
        <f t="shared" si="45"/>
        <v>0.79611100362088505</v>
      </c>
      <c r="AJ125" s="2">
        <f t="shared" si="46"/>
        <v>361.78999999999996</v>
      </c>
      <c r="AK125" s="2">
        <f t="shared" si="47"/>
        <v>1085.3699999999999</v>
      </c>
    </row>
    <row r="126" spans="1:37" hidden="1">
      <c r="A126" t="s">
        <v>592</v>
      </c>
      <c r="B126">
        <v>1</v>
      </c>
      <c r="C126" s="2">
        <f>VLOOKUP(A126,LB460_CO!B:L,11,0)</f>
        <v>84.5</v>
      </c>
      <c r="D126" s="2">
        <f>'c'!$B$7</f>
        <v>47.125</v>
      </c>
      <c r="E126" s="2">
        <f t="shared" ref="E126:E188" si="48">D126+C126</f>
        <v>131.625</v>
      </c>
      <c r="F126" s="2">
        <f>'c'!$E$8</f>
        <v>123.57500000000002</v>
      </c>
      <c r="G126" s="52">
        <f t="shared" ref="G126:G188" si="49">F126+E126</f>
        <v>255.20000000000002</v>
      </c>
      <c r="H126" s="52">
        <f t="shared" si="41"/>
        <v>255.20000000000002</v>
      </c>
      <c r="I126" s="2">
        <f t="shared" ref="I126:I188" si="50">E126/5</f>
        <v>26.324999999999999</v>
      </c>
      <c r="J126" s="2">
        <f>propocet!$L$2</f>
        <v>18.9375</v>
      </c>
      <c r="K126" s="2">
        <f>propocet!$L$5</f>
        <v>23.362499999999997</v>
      </c>
      <c r="L126" s="2">
        <f>propocet!$L$9</f>
        <v>22.787500000000001</v>
      </c>
      <c r="M126" s="2">
        <f>propocet!$L$11</f>
        <v>16.7</v>
      </c>
      <c r="N126" s="2">
        <f>propocet!$L$12</f>
        <v>25.5625</v>
      </c>
      <c r="O126" s="2">
        <f>propocet!$L$13</f>
        <v>16.225000000000001</v>
      </c>
      <c r="P126" s="61">
        <f t="shared" ref="P126:P188" si="51">MAX(I126:O126)</f>
        <v>26.324999999999999</v>
      </c>
      <c r="Q126" s="52">
        <v>30</v>
      </c>
      <c r="R126" s="2">
        <f t="shared" ref="R126:R188" si="52">$Q126-J126</f>
        <v>11.0625</v>
      </c>
      <c r="S126" s="2">
        <f t="shared" ref="S126:S188" si="53">$Q126-K126</f>
        <v>6.6375000000000028</v>
      </c>
      <c r="T126" s="2">
        <f t="shared" ref="T126:T188" si="54">$Q126-L126</f>
        <v>7.2124999999999986</v>
      </c>
      <c r="U126" s="2">
        <f t="shared" ref="U126:U188" si="55">$Q126-M126</f>
        <v>13.3</v>
      </c>
      <c r="V126" s="2">
        <f t="shared" ref="V126:V188" si="56">$Q126-N126</f>
        <v>4.4375</v>
      </c>
      <c r="W126" s="2">
        <f t="shared" ref="W126:W188" si="57">$Q126-O126</f>
        <v>13.774999999999999</v>
      </c>
      <c r="X126" s="2">
        <f t="shared" ref="X126:Z188" si="58">$Q126-$I126</f>
        <v>3.6750000000000007</v>
      </c>
      <c r="Y126" s="2">
        <f t="shared" si="58"/>
        <v>3.6750000000000007</v>
      </c>
      <c r="Z126" s="2">
        <f t="shared" si="58"/>
        <v>3.6750000000000007</v>
      </c>
      <c r="AA126" s="2">
        <f t="shared" ref="AA126:AA188" si="59">SUM(R126:W126)</f>
        <v>56.425000000000004</v>
      </c>
      <c r="AB126" s="61">
        <f t="shared" ref="AB126:AB188" si="60">IF(AD126&gt;=0,AD126*6,0)</f>
        <v>0</v>
      </c>
      <c r="AC126" s="61">
        <f t="shared" ref="AC126:AC188" si="61">AA126+AB126</f>
        <v>56.425000000000004</v>
      </c>
      <c r="AD126" s="2">
        <f t="shared" ref="AD126:AD188" si="62">P126-Q126</f>
        <v>-3.6750000000000007</v>
      </c>
      <c r="AE126" s="2">
        <f t="shared" si="42"/>
        <v>18.375000000000004</v>
      </c>
      <c r="AF126" s="52">
        <f t="shared" ref="AF126:AF188" si="63">AC126+AE126</f>
        <v>74.800000000000011</v>
      </c>
      <c r="AG126" s="2">
        <f t="shared" si="43"/>
        <v>0</v>
      </c>
      <c r="AH126" s="67">
        <f t="shared" si="44"/>
        <v>0.22666666666666671</v>
      </c>
      <c r="AI126" s="67">
        <f t="shared" si="45"/>
        <v>0.77333333333333332</v>
      </c>
      <c r="AJ126" s="2">
        <f t="shared" si="46"/>
        <v>330</v>
      </c>
      <c r="AK126" s="2">
        <f t="shared" si="47"/>
        <v>330</v>
      </c>
    </row>
    <row r="127" spans="1:37" hidden="1">
      <c r="A127" t="s">
        <v>744</v>
      </c>
      <c r="B127">
        <v>1</v>
      </c>
      <c r="C127" s="2">
        <f>VLOOKUP(A127,LB460_CO!B:L,11,0)</f>
        <v>63.274999999999999</v>
      </c>
      <c r="D127" s="2">
        <f>'c'!$B$7</f>
        <v>47.125</v>
      </c>
      <c r="E127" s="2">
        <f t="shared" si="48"/>
        <v>110.4</v>
      </c>
      <c r="F127" s="2">
        <f>'c'!$E$8</f>
        <v>123.57500000000002</v>
      </c>
      <c r="G127" s="52">
        <f t="shared" si="49"/>
        <v>233.97500000000002</v>
      </c>
      <c r="H127" s="52">
        <f t="shared" si="41"/>
        <v>233.97500000000002</v>
      </c>
      <c r="I127" s="2">
        <f t="shared" si="50"/>
        <v>22.080000000000002</v>
      </c>
      <c r="J127" s="2">
        <f>propocet!$L$2</f>
        <v>18.9375</v>
      </c>
      <c r="K127" s="2">
        <f>propocet!$L$5</f>
        <v>23.362499999999997</v>
      </c>
      <c r="L127" s="2">
        <f>propocet!$L$9</f>
        <v>22.787500000000001</v>
      </c>
      <c r="M127" s="2">
        <f>propocet!$L$11</f>
        <v>16.7</v>
      </c>
      <c r="N127" s="2">
        <f>propocet!$L$12</f>
        <v>25.5625</v>
      </c>
      <c r="O127" s="2">
        <f>propocet!$L$13</f>
        <v>16.225000000000001</v>
      </c>
      <c r="P127" s="61">
        <f t="shared" si="51"/>
        <v>25.5625</v>
      </c>
      <c r="Q127" s="52">
        <v>30</v>
      </c>
      <c r="R127" s="2">
        <f t="shared" si="52"/>
        <v>11.0625</v>
      </c>
      <c r="S127" s="2">
        <f t="shared" si="53"/>
        <v>6.6375000000000028</v>
      </c>
      <c r="T127" s="2">
        <f t="shared" si="54"/>
        <v>7.2124999999999986</v>
      </c>
      <c r="U127" s="2">
        <f t="shared" si="55"/>
        <v>13.3</v>
      </c>
      <c r="V127" s="2">
        <f t="shared" si="56"/>
        <v>4.4375</v>
      </c>
      <c r="W127" s="2">
        <f t="shared" si="57"/>
        <v>13.774999999999999</v>
      </c>
      <c r="X127" s="2">
        <f t="shared" si="58"/>
        <v>7.9199999999999982</v>
      </c>
      <c r="Y127" s="2">
        <f t="shared" si="58"/>
        <v>7.9199999999999982</v>
      </c>
      <c r="Z127" s="2">
        <f t="shared" si="58"/>
        <v>7.9199999999999982</v>
      </c>
      <c r="AA127" s="2">
        <f t="shared" si="59"/>
        <v>56.425000000000004</v>
      </c>
      <c r="AB127" s="61">
        <f t="shared" si="60"/>
        <v>0</v>
      </c>
      <c r="AC127" s="61">
        <f t="shared" si="61"/>
        <v>56.425000000000004</v>
      </c>
      <c r="AD127" s="2">
        <f t="shared" si="62"/>
        <v>-4.4375</v>
      </c>
      <c r="AE127" s="2">
        <f t="shared" si="42"/>
        <v>22.1875</v>
      </c>
      <c r="AF127" s="52">
        <f t="shared" si="63"/>
        <v>78.612500000000011</v>
      </c>
      <c r="AG127" s="2">
        <f t="shared" si="43"/>
        <v>0</v>
      </c>
      <c r="AH127" s="67">
        <f t="shared" si="44"/>
        <v>0.238219696969697</v>
      </c>
      <c r="AI127" s="67">
        <f t="shared" si="45"/>
        <v>0.76178030303030297</v>
      </c>
      <c r="AJ127" s="2">
        <f t="shared" si="46"/>
        <v>312.58750000000003</v>
      </c>
      <c r="AK127" s="2">
        <f t="shared" si="47"/>
        <v>312.58750000000003</v>
      </c>
    </row>
    <row r="128" spans="1:37">
      <c r="A128" t="s">
        <v>745</v>
      </c>
      <c r="B128">
        <v>2</v>
      </c>
      <c r="C128" s="2">
        <f>VLOOKUP(A128,LB460_CO!B:L,11,0)</f>
        <v>114.17083333333333</v>
      </c>
      <c r="D128" s="2">
        <f>'c'!$B$7</f>
        <v>47.125</v>
      </c>
      <c r="E128" s="2">
        <f t="shared" si="48"/>
        <v>161.29583333333335</v>
      </c>
      <c r="F128" s="2">
        <f>'c'!$E$8</f>
        <v>123.57500000000002</v>
      </c>
      <c r="G128" s="52">
        <f t="shared" si="49"/>
        <v>284.87083333333339</v>
      </c>
      <c r="H128" s="52">
        <f t="shared" si="41"/>
        <v>569.74166666666679</v>
      </c>
      <c r="I128" s="2">
        <f t="shared" si="50"/>
        <v>32.259166666666673</v>
      </c>
      <c r="J128" s="2">
        <f>propocet!$L$2</f>
        <v>18.9375</v>
      </c>
      <c r="K128" s="2">
        <f>propocet!$L$5</f>
        <v>23.362499999999997</v>
      </c>
      <c r="L128" s="2">
        <f>propocet!$L$9</f>
        <v>22.787500000000001</v>
      </c>
      <c r="M128" s="2">
        <f>propocet!$L$11</f>
        <v>16.7</v>
      </c>
      <c r="N128" s="2">
        <f>propocet!$L$12</f>
        <v>25.5625</v>
      </c>
      <c r="O128" s="2">
        <f>propocet!$L$13</f>
        <v>16.225000000000001</v>
      </c>
      <c r="P128" s="61">
        <f t="shared" si="51"/>
        <v>32.259166666666673</v>
      </c>
      <c r="Q128" s="52">
        <v>30</v>
      </c>
      <c r="R128" s="2">
        <f t="shared" si="52"/>
        <v>11.0625</v>
      </c>
      <c r="S128" s="2">
        <f t="shared" si="53"/>
        <v>6.6375000000000028</v>
      </c>
      <c r="T128" s="2">
        <f t="shared" si="54"/>
        <v>7.2124999999999986</v>
      </c>
      <c r="U128" s="2">
        <f t="shared" si="55"/>
        <v>13.3</v>
      </c>
      <c r="V128" s="2">
        <f t="shared" si="56"/>
        <v>4.4375</v>
      </c>
      <c r="W128" s="2">
        <f t="shared" si="57"/>
        <v>13.774999999999999</v>
      </c>
      <c r="X128" s="2">
        <f t="shared" si="58"/>
        <v>-2.2591666666666725</v>
      </c>
      <c r="Y128" s="2">
        <f t="shared" si="58"/>
        <v>-2.2591666666666725</v>
      </c>
      <c r="Z128" s="2">
        <f t="shared" si="58"/>
        <v>-2.2591666666666725</v>
      </c>
      <c r="AA128" s="2">
        <f t="shared" si="59"/>
        <v>56.425000000000004</v>
      </c>
      <c r="AB128" s="61">
        <f t="shared" si="60"/>
        <v>13.555000000000035</v>
      </c>
      <c r="AC128" s="61">
        <f t="shared" si="61"/>
        <v>69.980000000000047</v>
      </c>
      <c r="AD128" s="2">
        <f t="shared" si="62"/>
        <v>2.2591666666666725</v>
      </c>
      <c r="AE128" s="2">
        <f t="shared" si="42"/>
        <v>0</v>
      </c>
      <c r="AF128" s="52">
        <f t="shared" si="63"/>
        <v>69.980000000000047</v>
      </c>
      <c r="AG128" s="2">
        <f t="shared" si="43"/>
        <v>11.295833333333363</v>
      </c>
      <c r="AH128" s="67">
        <f t="shared" si="44"/>
        <v>0.19720962564082101</v>
      </c>
      <c r="AI128" s="67">
        <f t="shared" si="45"/>
        <v>0.80279037435917899</v>
      </c>
      <c r="AJ128" s="2">
        <f t="shared" si="46"/>
        <v>354.85083333333341</v>
      </c>
      <c r="AK128" s="2">
        <f t="shared" si="47"/>
        <v>709.70166666666682</v>
      </c>
    </row>
    <row r="129" spans="1:37">
      <c r="A129" t="s">
        <v>593</v>
      </c>
      <c r="B129">
        <v>6</v>
      </c>
      <c r="C129" s="2">
        <f>VLOOKUP(A129,LB460_CO!B:L,11,0)</f>
        <v>117.32499999999999</v>
      </c>
      <c r="D129" s="2">
        <f>'c'!$B$7</f>
        <v>47.125</v>
      </c>
      <c r="E129" s="2">
        <f t="shared" si="48"/>
        <v>164.45</v>
      </c>
      <c r="F129" s="2">
        <f>'c'!$E$8</f>
        <v>123.57500000000002</v>
      </c>
      <c r="G129" s="52">
        <f t="shared" si="49"/>
        <v>288.02499999999998</v>
      </c>
      <c r="H129" s="52">
        <f t="shared" si="41"/>
        <v>1728.1499999999999</v>
      </c>
      <c r="I129" s="2">
        <f t="shared" si="50"/>
        <v>32.89</v>
      </c>
      <c r="J129" s="2">
        <f>propocet!$L$2</f>
        <v>18.9375</v>
      </c>
      <c r="K129" s="2">
        <f>propocet!$L$5</f>
        <v>23.362499999999997</v>
      </c>
      <c r="L129" s="2">
        <f>propocet!$L$9</f>
        <v>22.787500000000001</v>
      </c>
      <c r="M129" s="2">
        <f>propocet!$L$11</f>
        <v>16.7</v>
      </c>
      <c r="N129" s="2">
        <f>propocet!$L$12</f>
        <v>25.5625</v>
      </c>
      <c r="O129" s="2">
        <f>propocet!$L$13</f>
        <v>16.225000000000001</v>
      </c>
      <c r="P129" s="61">
        <f t="shared" si="51"/>
        <v>32.89</v>
      </c>
      <c r="Q129" s="52">
        <v>30</v>
      </c>
      <c r="R129" s="2">
        <f t="shared" si="52"/>
        <v>11.0625</v>
      </c>
      <c r="S129" s="2">
        <f t="shared" si="53"/>
        <v>6.6375000000000028</v>
      </c>
      <c r="T129" s="2">
        <f t="shared" si="54"/>
        <v>7.2124999999999986</v>
      </c>
      <c r="U129" s="2">
        <f t="shared" si="55"/>
        <v>13.3</v>
      </c>
      <c r="V129" s="2">
        <f t="shared" si="56"/>
        <v>4.4375</v>
      </c>
      <c r="W129" s="2">
        <f t="shared" si="57"/>
        <v>13.774999999999999</v>
      </c>
      <c r="X129" s="2">
        <f t="shared" si="58"/>
        <v>-2.8900000000000006</v>
      </c>
      <c r="Y129" s="2">
        <f t="shared" si="58"/>
        <v>-2.8900000000000006</v>
      </c>
      <c r="Z129" s="2">
        <f t="shared" si="58"/>
        <v>-2.8900000000000006</v>
      </c>
      <c r="AA129" s="2">
        <f t="shared" si="59"/>
        <v>56.425000000000004</v>
      </c>
      <c r="AB129" s="61">
        <f t="shared" si="60"/>
        <v>17.340000000000003</v>
      </c>
      <c r="AC129" s="61">
        <f t="shared" si="61"/>
        <v>73.765000000000015</v>
      </c>
      <c r="AD129" s="2">
        <f t="shared" si="62"/>
        <v>2.8900000000000006</v>
      </c>
      <c r="AE129" s="2">
        <f t="shared" si="42"/>
        <v>0</v>
      </c>
      <c r="AF129" s="52">
        <f t="shared" si="63"/>
        <v>73.765000000000015</v>
      </c>
      <c r="AG129" s="2">
        <f t="shared" si="43"/>
        <v>14.450000000000003</v>
      </c>
      <c r="AH129" s="67">
        <f t="shared" si="44"/>
        <v>0.20388899637911498</v>
      </c>
      <c r="AI129" s="67">
        <f t="shared" si="45"/>
        <v>0.79611100362088505</v>
      </c>
      <c r="AJ129" s="2">
        <f t="shared" si="46"/>
        <v>361.78999999999996</v>
      </c>
      <c r="AK129" s="2">
        <f t="shared" si="47"/>
        <v>2170.7399999999998</v>
      </c>
    </row>
    <row r="130" spans="1:37">
      <c r="A130" t="s">
        <v>746</v>
      </c>
      <c r="B130">
        <v>4</v>
      </c>
      <c r="C130" s="2">
        <f>VLOOKUP(A130,LB460_CO!B:L,11,0)</f>
        <v>114.17083333333333</v>
      </c>
      <c r="D130" s="2">
        <f>'c'!$B$7</f>
        <v>47.125</v>
      </c>
      <c r="E130" s="2">
        <f t="shared" si="48"/>
        <v>161.29583333333335</v>
      </c>
      <c r="F130" s="2">
        <f>'c'!$E$8</f>
        <v>123.57500000000002</v>
      </c>
      <c r="G130" s="52">
        <f t="shared" si="49"/>
        <v>284.87083333333339</v>
      </c>
      <c r="H130" s="52">
        <f t="shared" si="41"/>
        <v>1139.4833333333336</v>
      </c>
      <c r="I130" s="2">
        <f t="shared" si="50"/>
        <v>32.259166666666673</v>
      </c>
      <c r="J130" s="2">
        <f>propocet!$L$2</f>
        <v>18.9375</v>
      </c>
      <c r="K130" s="2">
        <f>propocet!$L$5</f>
        <v>23.362499999999997</v>
      </c>
      <c r="L130" s="2">
        <f>propocet!$L$9</f>
        <v>22.787500000000001</v>
      </c>
      <c r="M130" s="2">
        <f>propocet!$L$11</f>
        <v>16.7</v>
      </c>
      <c r="N130" s="2">
        <f>propocet!$L$12</f>
        <v>25.5625</v>
      </c>
      <c r="O130" s="2">
        <f>propocet!$L$13</f>
        <v>16.225000000000001</v>
      </c>
      <c r="P130" s="61">
        <f t="shared" si="51"/>
        <v>32.259166666666673</v>
      </c>
      <c r="Q130" s="52">
        <v>30</v>
      </c>
      <c r="R130" s="2">
        <f t="shared" si="52"/>
        <v>11.0625</v>
      </c>
      <c r="S130" s="2">
        <f t="shared" si="53"/>
        <v>6.6375000000000028</v>
      </c>
      <c r="T130" s="2">
        <f t="shared" si="54"/>
        <v>7.2124999999999986</v>
      </c>
      <c r="U130" s="2">
        <f t="shared" si="55"/>
        <v>13.3</v>
      </c>
      <c r="V130" s="2">
        <f t="shared" si="56"/>
        <v>4.4375</v>
      </c>
      <c r="W130" s="2">
        <f t="shared" si="57"/>
        <v>13.774999999999999</v>
      </c>
      <c r="X130" s="2">
        <f t="shared" si="58"/>
        <v>-2.2591666666666725</v>
      </c>
      <c r="Y130" s="2">
        <f t="shared" si="58"/>
        <v>-2.2591666666666725</v>
      </c>
      <c r="Z130" s="2">
        <f t="shared" si="58"/>
        <v>-2.2591666666666725</v>
      </c>
      <c r="AA130" s="2">
        <f t="shared" si="59"/>
        <v>56.425000000000004</v>
      </c>
      <c r="AB130" s="61">
        <f t="shared" si="60"/>
        <v>13.555000000000035</v>
      </c>
      <c r="AC130" s="61">
        <f t="shared" si="61"/>
        <v>69.980000000000047</v>
      </c>
      <c r="AD130" s="2">
        <f t="shared" si="62"/>
        <v>2.2591666666666725</v>
      </c>
      <c r="AE130" s="2">
        <f t="shared" si="42"/>
        <v>0</v>
      </c>
      <c r="AF130" s="52">
        <f t="shared" si="63"/>
        <v>69.980000000000047</v>
      </c>
      <c r="AG130" s="2">
        <f t="shared" si="43"/>
        <v>11.295833333333363</v>
      </c>
      <c r="AH130" s="67">
        <f t="shared" si="44"/>
        <v>0.19720962564082101</v>
      </c>
      <c r="AI130" s="67">
        <f t="shared" si="45"/>
        <v>0.80279037435917899</v>
      </c>
      <c r="AJ130" s="2">
        <f t="shared" si="46"/>
        <v>354.85083333333341</v>
      </c>
      <c r="AK130" s="2">
        <f t="shared" si="47"/>
        <v>1419.4033333333336</v>
      </c>
    </row>
    <row r="131" spans="1:37" hidden="1">
      <c r="A131" t="s">
        <v>782</v>
      </c>
      <c r="B131">
        <v>1</v>
      </c>
      <c r="C131" s="2">
        <f>VLOOKUP(A131,LB460_CO!B:L,11,0)</f>
        <v>45.041666666666664</v>
      </c>
      <c r="D131" s="2">
        <f>'c'!$B$7</f>
        <v>47.125</v>
      </c>
      <c r="E131" s="2">
        <f t="shared" si="48"/>
        <v>92.166666666666657</v>
      </c>
      <c r="F131" s="2">
        <f>'c'!$E$8</f>
        <v>123.57500000000002</v>
      </c>
      <c r="G131" s="52">
        <f t="shared" si="49"/>
        <v>215.74166666666667</v>
      </c>
      <c r="H131" s="52">
        <f t="shared" ref="H131:H194" si="64">G131*B131</f>
        <v>215.74166666666667</v>
      </c>
      <c r="I131" s="2">
        <f t="shared" si="50"/>
        <v>18.43333333333333</v>
      </c>
      <c r="J131" s="2">
        <f>propocet!$L$2</f>
        <v>18.9375</v>
      </c>
      <c r="K131" s="2">
        <f>propocet!$L$5</f>
        <v>23.362499999999997</v>
      </c>
      <c r="L131" s="2">
        <f>propocet!$L$9</f>
        <v>22.787500000000001</v>
      </c>
      <c r="M131" s="2">
        <f>propocet!$L$11</f>
        <v>16.7</v>
      </c>
      <c r="N131" s="2">
        <f>propocet!$L$12</f>
        <v>25.5625</v>
      </c>
      <c r="O131" s="2">
        <f>propocet!$L$13</f>
        <v>16.225000000000001</v>
      </c>
      <c r="P131" s="61">
        <f t="shared" si="51"/>
        <v>25.5625</v>
      </c>
      <c r="Q131" s="52">
        <v>30</v>
      </c>
      <c r="R131" s="2">
        <f t="shared" si="52"/>
        <v>11.0625</v>
      </c>
      <c r="S131" s="2">
        <f t="shared" si="53"/>
        <v>6.6375000000000028</v>
      </c>
      <c r="T131" s="2">
        <f t="shared" si="54"/>
        <v>7.2124999999999986</v>
      </c>
      <c r="U131" s="2">
        <f t="shared" si="55"/>
        <v>13.3</v>
      </c>
      <c r="V131" s="2">
        <f t="shared" si="56"/>
        <v>4.4375</v>
      </c>
      <c r="W131" s="2">
        <f t="shared" si="57"/>
        <v>13.774999999999999</v>
      </c>
      <c r="X131" s="2">
        <f t="shared" si="58"/>
        <v>11.56666666666667</v>
      </c>
      <c r="Y131" s="2">
        <f t="shared" si="58"/>
        <v>11.56666666666667</v>
      </c>
      <c r="Z131" s="2">
        <f t="shared" si="58"/>
        <v>11.56666666666667</v>
      </c>
      <c r="AA131" s="2">
        <f t="shared" si="59"/>
        <v>56.425000000000004</v>
      </c>
      <c r="AB131" s="61">
        <f t="shared" si="60"/>
        <v>0</v>
      </c>
      <c r="AC131" s="61">
        <f t="shared" si="61"/>
        <v>56.425000000000004</v>
      </c>
      <c r="AD131" s="2">
        <f t="shared" si="62"/>
        <v>-4.4375</v>
      </c>
      <c r="AE131" s="2">
        <f t="shared" ref="AE131:AE194" si="65">IF(AD131&lt;0,(-1)*AD131*5,0)</f>
        <v>22.1875</v>
      </c>
      <c r="AF131" s="52">
        <f t="shared" si="63"/>
        <v>78.612500000000011</v>
      </c>
      <c r="AG131" s="2">
        <f t="shared" ref="AG131:AG194" si="66">IF(AD131&gt;0,AD131*5,0)</f>
        <v>0</v>
      </c>
      <c r="AH131" s="67">
        <f t="shared" ref="AH131:AH194" si="67">AF131/(11*IF(AD131&gt;0,P131,Q131))</f>
        <v>0.238219696969697</v>
      </c>
      <c r="AI131" s="67">
        <f t="shared" ref="AI131:AI194" si="68">1-AH131</f>
        <v>0.76178030303030297</v>
      </c>
      <c r="AJ131" s="2">
        <f t="shared" ref="AJ131:AJ194" si="69">AC131+G131+AE131</f>
        <v>294.35416666666669</v>
      </c>
      <c r="AK131" s="2">
        <f t="shared" ref="AK131:AK194" si="70">AJ131*B131</f>
        <v>294.35416666666669</v>
      </c>
    </row>
    <row r="132" spans="1:37">
      <c r="A132" t="s">
        <v>689</v>
      </c>
      <c r="B132">
        <v>2</v>
      </c>
      <c r="C132" s="2">
        <f>VLOOKUP(A132,LB460_CO!B:L,11,0)</f>
        <v>163.66249999999999</v>
      </c>
      <c r="D132" s="2">
        <f>'c'!$B$7</f>
        <v>47.125</v>
      </c>
      <c r="E132" s="2">
        <f t="shared" si="48"/>
        <v>210.78749999999999</v>
      </c>
      <c r="F132" s="2">
        <f>'c'!$E$8</f>
        <v>123.57500000000002</v>
      </c>
      <c r="G132" s="52">
        <f t="shared" si="49"/>
        <v>334.36250000000001</v>
      </c>
      <c r="H132" s="52">
        <f t="shared" si="64"/>
        <v>668.72500000000002</v>
      </c>
      <c r="I132" s="2">
        <f t="shared" si="50"/>
        <v>42.157499999999999</v>
      </c>
      <c r="J132" s="2">
        <f>propocet!$L$2</f>
        <v>18.9375</v>
      </c>
      <c r="K132" s="2">
        <f>propocet!$L$5</f>
        <v>23.362499999999997</v>
      </c>
      <c r="L132" s="2">
        <f>propocet!$L$9</f>
        <v>22.787500000000001</v>
      </c>
      <c r="M132" s="2">
        <f>propocet!$L$11</f>
        <v>16.7</v>
      </c>
      <c r="N132" s="2">
        <f>propocet!$L$12</f>
        <v>25.5625</v>
      </c>
      <c r="O132" s="2">
        <f>propocet!$L$13</f>
        <v>16.225000000000001</v>
      </c>
      <c r="P132" s="61">
        <f t="shared" si="51"/>
        <v>42.157499999999999</v>
      </c>
      <c r="Q132" s="52">
        <v>30</v>
      </c>
      <c r="R132" s="2">
        <f t="shared" si="52"/>
        <v>11.0625</v>
      </c>
      <c r="S132" s="2">
        <f t="shared" si="53"/>
        <v>6.6375000000000028</v>
      </c>
      <c r="T132" s="2">
        <f t="shared" si="54"/>
        <v>7.2124999999999986</v>
      </c>
      <c r="U132" s="2">
        <f t="shared" si="55"/>
        <v>13.3</v>
      </c>
      <c r="V132" s="2">
        <f t="shared" si="56"/>
        <v>4.4375</v>
      </c>
      <c r="W132" s="2">
        <f t="shared" si="57"/>
        <v>13.774999999999999</v>
      </c>
      <c r="X132" s="2">
        <f t="shared" si="58"/>
        <v>-12.157499999999999</v>
      </c>
      <c r="Y132" s="2">
        <f t="shared" si="58"/>
        <v>-12.157499999999999</v>
      </c>
      <c r="Z132" s="2">
        <f t="shared" si="58"/>
        <v>-12.157499999999999</v>
      </c>
      <c r="AA132" s="2">
        <f t="shared" si="59"/>
        <v>56.425000000000004</v>
      </c>
      <c r="AB132" s="61">
        <f t="shared" si="60"/>
        <v>72.944999999999993</v>
      </c>
      <c r="AC132" s="61">
        <f t="shared" si="61"/>
        <v>129.37</v>
      </c>
      <c r="AD132" s="2">
        <f t="shared" si="62"/>
        <v>12.157499999999999</v>
      </c>
      <c r="AE132" s="2">
        <f t="shared" si="65"/>
        <v>0</v>
      </c>
      <c r="AF132" s="52">
        <f t="shared" si="63"/>
        <v>129.37</v>
      </c>
      <c r="AG132" s="2">
        <f t="shared" si="66"/>
        <v>60.787499999999994</v>
      </c>
      <c r="AH132" s="67">
        <f t="shared" si="67"/>
        <v>0.27897548694559904</v>
      </c>
      <c r="AI132" s="67">
        <f t="shared" si="68"/>
        <v>0.72102451305440096</v>
      </c>
      <c r="AJ132" s="2">
        <f t="shared" si="69"/>
        <v>463.73250000000002</v>
      </c>
      <c r="AK132" s="2">
        <f t="shared" si="70"/>
        <v>927.46500000000003</v>
      </c>
    </row>
    <row r="133" spans="1:37">
      <c r="A133" t="s">
        <v>701</v>
      </c>
      <c r="B133">
        <v>6</v>
      </c>
      <c r="C133" s="2">
        <f>VLOOKUP(A133,LB460_CO!B:L,11,0)</f>
        <v>163.66249999999999</v>
      </c>
      <c r="D133" s="2">
        <f>'c'!$B$7</f>
        <v>47.125</v>
      </c>
      <c r="E133" s="2">
        <f t="shared" si="48"/>
        <v>210.78749999999999</v>
      </c>
      <c r="F133" s="2">
        <f>'c'!$E$8</f>
        <v>123.57500000000002</v>
      </c>
      <c r="G133" s="52">
        <f t="shared" si="49"/>
        <v>334.36250000000001</v>
      </c>
      <c r="H133" s="52">
        <f t="shared" si="64"/>
        <v>2006.1750000000002</v>
      </c>
      <c r="I133" s="2">
        <f t="shared" si="50"/>
        <v>42.157499999999999</v>
      </c>
      <c r="J133" s="2">
        <f>propocet!$L$2</f>
        <v>18.9375</v>
      </c>
      <c r="K133" s="2">
        <f>propocet!$L$5</f>
        <v>23.362499999999997</v>
      </c>
      <c r="L133" s="2">
        <f>propocet!$L$9</f>
        <v>22.787500000000001</v>
      </c>
      <c r="M133" s="2">
        <f>propocet!$L$11</f>
        <v>16.7</v>
      </c>
      <c r="N133" s="2">
        <f>propocet!$L$12</f>
        <v>25.5625</v>
      </c>
      <c r="O133" s="2">
        <f>propocet!$L$13</f>
        <v>16.225000000000001</v>
      </c>
      <c r="P133" s="61">
        <f t="shared" si="51"/>
        <v>42.157499999999999</v>
      </c>
      <c r="Q133" s="52">
        <v>30</v>
      </c>
      <c r="R133" s="2">
        <f t="shared" si="52"/>
        <v>11.0625</v>
      </c>
      <c r="S133" s="2">
        <f t="shared" si="53"/>
        <v>6.6375000000000028</v>
      </c>
      <c r="T133" s="2">
        <f t="shared" si="54"/>
        <v>7.2124999999999986</v>
      </c>
      <c r="U133" s="2">
        <f t="shared" si="55"/>
        <v>13.3</v>
      </c>
      <c r="V133" s="2">
        <f t="shared" si="56"/>
        <v>4.4375</v>
      </c>
      <c r="W133" s="2">
        <f t="shared" si="57"/>
        <v>13.774999999999999</v>
      </c>
      <c r="X133" s="2">
        <f t="shared" si="58"/>
        <v>-12.157499999999999</v>
      </c>
      <c r="Y133" s="2">
        <f t="shared" si="58"/>
        <v>-12.157499999999999</v>
      </c>
      <c r="Z133" s="2">
        <f t="shared" si="58"/>
        <v>-12.157499999999999</v>
      </c>
      <c r="AA133" s="2">
        <f t="shared" si="59"/>
        <v>56.425000000000004</v>
      </c>
      <c r="AB133" s="61">
        <f t="shared" si="60"/>
        <v>72.944999999999993</v>
      </c>
      <c r="AC133" s="61">
        <f t="shared" si="61"/>
        <v>129.37</v>
      </c>
      <c r="AD133" s="2">
        <f t="shared" si="62"/>
        <v>12.157499999999999</v>
      </c>
      <c r="AE133" s="2">
        <f t="shared" si="65"/>
        <v>0</v>
      </c>
      <c r="AF133" s="52">
        <f t="shared" si="63"/>
        <v>129.37</v>
      </c>
      <c r="AG133" s="2">
        <f t="shared" si="66"/>
        <v>60.787499999999994</v>
      </c>
      <c r="AH133" s="67">
        <f t="shared" si="67"/>
        <v>0.27897548694559904</v>
      </c>
      <c r="AI133" s="67">
        <f t="shared" si="68"/>
        <v>0.72102451305440096</v>
      </c>
      <c r="AJ133" s="2">
        <f t="shared" si="69"/>
        <v>463.73250000000002</v>
      </c>
      <c r="AK133" s="2">
        <f t="shared" si="70"/>
        <v>2782.395</v>
      </c>
    </row>
    <row r="134" spans="1:37">
      <c r="A134" t="s">
        <v>702</v>
      </c>
      <c r="B134">
        <v>6</v>
      </c>
      <c r="C134" s="2">
        <f>VLOOKUP(A134,LB460_CO!B:L,11,0)</f>
        <v>163.66249999999999</v>
      </c>
      <c r="D134" s="2">
        <f>'c'!$B$7</f>
        <v>47.125</v>
      </c>
      <c r="E134" s="2">
        <f t="shared" si="48"/>
        <v>210.78749999999999</v>
      </c>
      <c r="F134" s="2">
        <f>'c'!$E$8</f>
        <v>123.57500000000002</v>
      </c>
      <c r="G134" s="52">
        <f t="shared" si="49"/>
        <v>334.36250000000001</v>
      </c>
      <c r="H134" s="52">
        <f t="shared" si="64"/>
        <v>2006.1750000000002</v>
      </c>
      <c r="I134" s="2">
        <f t="shared" si="50"/>
        <v>42.157499999999999</v>
      </c>
      <c r="J134" s="2">
        <f>propocet!$L$2</f>
        <v>18.9375</v>
      </c>
      <c r="K134" s="2">
        <f>propocet!$L$5</f>
        <v>23.362499999999997</v>
      </c>
      <c r="L134" s="2">
        <f>propocet!$L$9</f>
        <v>22.787500000000001</v>
      </c>
      <c r="M134" s="2">
        <f>propocet!$L$11</f>
        <v>16.7</v>
      </c>
      <c r="N134" s="2">
        <f>propocet!$L$12</f>
        <v>25.5625</v>
      </c>
      <c r="O134" s="2">
        <f>propocet!$L$13</f>
        <v>16.225000000000001</v>
      </c>
      <c r="P134" s="61">
        <f t="shared" si="51"/>
        <v>42.157499999999999</v>
      </c>
      <c r="Q134" s="52">
        <v>30</v>
      </c>
      <c r="R134" s="2">
        <f t="shared" si="52"/>
        <v>11.0625</v>
      </c>
      <c r="S134" s="2">
        <f t="shared" si="53"/>
        <v>6.6375000000000028</v>
      </c>
      <c r="T134" s="2">
        <f t="shared" si="54"/>
        <v>7.2124999999999986</v>
      </c>
      <c r="U134" s="2">
        <f t="shared" si="55"/>
        <v>13.3</v>
      </c>
      <c r="V134" s="2">
        <f t="shared" si="56"/>
        <v>4.4375</v>
      </c>
      <c r="W134" s="2">
        <f t="shared" si="57"/>
        <v>13.774999999999999</v>
      </c>
      <c r="X134" s="2">
        <f t="shared" si="58"/>
        <v>-12.157499999999999</v>
      </c>
      <c r="Y134" s="2">
        <f t="shared" si="58"/>
        <v>-12.157499999999999</v>
      </c>
      <c r="Z134" s="2">
        <f t="shared" si="58"/>
        <v>-12.157499999999999</v>
      </c>
      <c r="AA134" s="2">
        <f t="shared" si="59"/>
        <v>56.425000000000004</v>
      </c>
      <c r="AB134" s="61">
        <f t="shared" si="60"/>
        <v>72.944999999999993</v>
      </c>
      <c r="AC134" s="61">
        <f t="shared" si="61"/>
        <v>129.37</v>
      </c>
      <c r="AD134" s="2">
        <f t="shared" si="62"/>
        <v>12.157499999999999</v>
      </c>
      <c r="AE134" s="2">
        <f t="shared" si="65"/>
        <v>0</v>
      </c>
      <c r="AF134" s="52">
        <f t="shared" si="63"/>
        <v>129.37</v>
      </c>
      <c r="AG134" s="2">
        <f t="shared" si="66"/>
        <v>60.787499999999994</v>
      </c>
      <c r="AH134" s="67">
        <f t="shared" si="67"/>
        <v>0.27897548694559904</v>
      </c>
      <c r="AI134" s="67">
        <f t="shared" si="68"/>
        <v>0.72102451305440096</v>
      </c>
      <c r="AJ134" s="2">
        <f t="shared" si="69"/>
        <v>463.73250000000002</v>
      </c>
      <c r="AK134" s="2">
        <f t="shared" si="70"/>
        <v>2782.395</v>
      </c>
    </row>
    <row r="135" spans="1:37">
      <c r="A135" t="s">
        <v>481</v>
      </c>
      <c r="B135">
        <v>2</v>
      </c>
      <c r="C135" s="2">
        <f>VLOOKUP(A135,LB460_CO!B:L,11,0)</f>
        <v>178.5625</v>
      </c>
      <c r="D135" s="2">
        <f>'c'!$B$7</f>
        <v>47.125</v>
      </c>
      <c r="E135" s="2">
        <f t="shared" si="48"/>
        <v>225.6875</v>
      </c>
      <c r="F135" s="2">
        <f>'c'!$E$8</f>
        <v>123.57500000000002</v>
      </c>
      <c r="G135" s="52">
        <f t="shared" si="49"/>
        <v>349.26250000000005</v>
      </c>
      <c r="H135" s="52">
        <f t="shared" si="64"/>
        <v>698.52500000000009</v>
      </c>
      <c r="I135" s="2">
        <f t="shared" si="50"/>
        <v>45.137500000000003</v>
      </c>
      <c r="J135" s="2">
        <f>propocet!$L$2</f>
        <v>18.9375</v>
      </c>
      <c r="K135" s="2">
        <f>propocet!$L$5</f>
        <v>23.362499999999997</v>
      </c>
      <c r="L135" s="2">
        <f>propocet!$L$9</f>
        <v>22.787500000000001</v>
      </c>
      <c r="M135" s="2">
        <f>propocet!$L$11</f>
        <v>16.7</v>
      </c>
      <c r="N135" s="2">
        <f>propocet!$L$12</f>
        <v>25.5625</v>
      </c>
      <c r="O135" s="2">
        <f>propocet!$L$13</f>
        <v>16.225000000000001</v>
      </c>
      <c r="P135" s="61">
        <f t="shared" si="51"/>
        <v>45.137500000000003</v>
      </c>
      <c r="Q135" s="52">
        <v>30</v>
      </c>
      <c r="R135" s="2">
        <f t="shared" si="52"/>
        <v>11.0625</v>
      </c>
      <c r="S135" s="2">
        <f t="shared" si="53"/>
        <v>6.6375000000000028</v>
      </c>
      <c r="T135" s="2">
        <f t="shared" si="54"/>
        <v>7.2124999999999986</v>
      </c>
      <c r="U135" s="2">
        <f t="shared" si="55"/>
        <v>13.3</v>
      </c>
      <c r="V135" s="2">
        <f t="shared" si="56"/>
        <v>4.4375</v>
      </c>
      <c r="W135" s="2">
        <f t="shared" si="57"/>
        <v>13.774999999999999</v>
      </c>
      <c r="X135" s="2">
        <f t="shared" si="58"/>
        <v>-15.137500000000003</v>
      </c>
      <c r="Y135" s="2">
        <f t="shared" si="58"/>
        <v>-15.137500000000003</v>
      </c>
      <c r="Z135" s="2">
        <f t="shared" si="58"/>
        <v>-15.137500000000003</v>
      </c>
      <c r="AA135" s="2">
        <f t="shared" si="59"/>
        <v>56.425000000000004</v>
      </c>
      <c r="AB135" s="61">
        <f t="shared" si="60"/>
        <v>90.825000000000017</v>
      </c>
      <c r="AC135" s="61">
        <f t="shared" si="61"/>
        <v>147.25000000000003</v>
      </c>
      <c r="AD135" s="2">
        <f t="shared" si="62"/>
        <v>15.137500000000003</v>
      </c>
      <c r="AE135" s="2">
        <f t="shared" si="65"/>
        <v>0</v>
      </c>
      <c r="AF135" s="52">
        <f t="shared" si="63"/>
        <v>147.25000000000003</v>
      </c>
      <c r="AG135" s="2">
        <f t="shared" si="66"/>
        <v>75.687500000000014</v>
      </c>
      <c r="AH135" s="67">
        <f t="shared" si="67"/>
        <v>0.29656856574607893</v>
      </c>
      <c r="AI135" s="67">
        <f t="shared" si="68"/>
        <v>0.70343143425392107</v>
      </c>
      <c r="AJ135" s="2">
        <f t="shared" si="69"/>
        <v>496.51250000000005</v>
      </c>
      <c r="AK135" s="2">
        <f t="shared" si="70"/>
        <v>993.02500000000009</v>
      </c>
    </row>
    <row r="136" spans="1:37">
      <c r="A136" t="s">
        <v>150</v>
      </c>
      <c r="B136">
        <v>3</v>
      </c>
      <c r="C136" s="2">
        <f>VLOOKUP(A136,LB460_CO!B:L,11,0)</f>
        <v>174.36250000000001</v>
      </c>
      <c r="D136" s="2">
        <f>'c'!$B$7</f>
        <v>47.125</v>
      </c>
      <c r="E136" s="2">
        <f t="shared" si="48"/>
        <v>221.48750000000001</v>
      </c>
      <c r="F136" s="2">
        <f>'c'!$E$8</f>
        <v>123.57500000000002</v>
      </c>
      <c r="G136" s="52">
        <f t="shared" si="49"/>
        <v>345.0625</v>
      </c>
      <c r="H136" s="52">
        <f t="shared" si="64"/>
        <v>1035.1875</v>
      </c>
      <c r="I136" s="2">
        <f t="shared" si="50"/>
        <v>44.297499999999999</v>
      </c>
      <c r="J136" s="2">
        <f>propocet!$L$2</f>
        <v>18.9375</v>
      </c>
      <c r="K136" s="2">
        <f>propocet!$L$5</f>
        <v>23.362499999999997</v>
      </c>
      <c r="L136" s="2">
        <f>propocet!$L$9</f>
        <v>22.787500000000001</v>
      </c>
      <c r="M136" s="2">
        <f>propocet!$L$11</f>
        <v>16.7</v>
      </c>
      <c r="N136" s="2">
        <f>propocet!$L$12</f>
        <v>25.5625</v>
      </c>
      <c r="O136" s="2">
        <f>propocet!$L$13</f>
        <v>16.225000000000001</v>
      </c>
      <c r="P136" s="61">
        <f t="shared" si="51"/>
        <v>44.297499999999999</v>
      </c>
      <c r="Q136" s="52">
        <v>30</v>
      </c>
      <c r="R136" s="2">
        <f t="shared" si="52"/>
        <v>11.0625</v>
      </c>
      <c r="S136" s="2">
        <f t="shared" si="53"/>
        <v>6.6375000000000028</v>
      </c>
      <c r="T136" s="2">
        <f t="shared" si="54"/>
        <v>7.2124999999999986</v>
      </c>
      <c r="U136" s="2">
        <f t="shared" si="55"/>
        <v>13.3</v>
      </c>
      <c r="V136" s="2">
        <f t="shared" si="56"/>
        <v>4.4375</v>
      </c>
      <c r="W136" s="2">
        <f t="shared" si="57"/>
        <v>13.774999999999999</v>
      </c>
      <c r="X136" s="2">
        <f t="shared" si="58"/>
        <v>-14.297499999999999</v>
      </c>
      <c r="Y136" s="2">
        <f t="shared" si="58"/>
        <v>-14.297499999999999</v>
      </c>
      <c r="Z136" s="2">
        <f t="shared" si="58"/>
        <v>-14.297499999999999</v>
      </c>
      <c r="AA136" s="2">
        <f t="shared" si="59"/>
        <v>56.425000000000004</v>
      </c>
      <c r="AB136" s="61">
        <f t="shared" si="60"/>
        <v>85.784999999999997</v>
      </c>
      <c r="AC136" s="61">
        <f t="shared" si="61"/>
        <v>142.21</v>
      </c>
      <c r="AD136" s="2">
        <f t="shared" si="62"/>
        <v>14.297499999999999</v>
      </c>
      <c r="AE136" s="2">
        <f t="shared" si="65"/>
        <v>0</v>
      </c>
      <c r="AF136" s="52">
        <f t="shared" si="63"/>
        <v>142.21</v>
      </c>
      <c r="AG136" s="2">
        <f t="shared" si="66"/>
        <v>71.487499999999997</v>
      </c>
      <c r="AH136" s="67">
        <f t="shared" si="67"/>
        <v>0.29184901672062352</v>
      </c>
      <c r="AI136" s="67">
        <f t="shared" si="68"/>
        <v>0.70815098327937642</v>
      </c>
      <c r="AJ136" s="2">
        <f t="shared" si="69"/>
        <v>487.27250000000004</v>
      </c>
      <c r="AK136" s="2">
        <f t="shared" si="70"/>
        <v>1461.8175000000001</v>
      </c>
    </row>
    <row r="137" spans="1:37" hidden="1">
      <c r="A137" t="s">
        <v>783</v>
      </c>
      <c r="B137">
        <v>2</v>
      </c>
      <c r="C137" s="2">
        <f>VLOOKUP(A137,LB460_CO!B:L,11,0)</f>
        <v>39.1875</v>
      </c>
      <c r="D137" s="2">
        <f>'c'!$B$7</f>
        <v>47.125</v>
      </c>
      <c r="E137" s="2">
        <f t="shared" si="48"/>
        <v>86.3125</v>
      </c>
      <c r="F137" s="2">
        <f>'c'!$E$8</f>
        <v>123.57500000000002</v>
      </c>
      <c r="G137" s="52">
        <f t="shared" si="49"/>
        <v>209.88750000000002</v>
      </c>
      <c r="H137" s="52">
        <f t="shared" si="64"/>
        <v>419.77500000000003</v>
      </c>
      <c r="I137" s="2">
        <f t="shared" si="50"/>
        <v>17.262499999999999</v>
      </c>
      <c r="J137" s="2">
        <f>propocet!$L$2</f>
        <v>18.9375</v>
      </c>
      <c r="K137" s="2">
        <f>propocet!$L$5</f>
        <v>23.362499999999997</v>
      </c>
      <c r="L137" s="2">
        <f>propocet!$L$9</f>
        <v>22.787500000000001</v>
      </c>
      <c r="M137" s="2">
        <f>propocet!$L$11</f>
        <v>16.7</v>
      </c>
      <c r="N137" s="2">
        <f>propocet!$L$12</f>
        <v>25.5625</v>
      </c>
      <c r="O137" s="2">
        <f>propocet!$L$13</f>
        <v>16.225000000000001</v>
      </c>
      <c r="P137" s="61">
        <f t="shared" si="51"/>
        <v>25.5625</v>
      </c>
      <c r="Q137" s="52">
        <v>30</v>
      </c>
      <c r="R137" s="2">
        <f t="shared" si="52"/>
        <v>11.0625</v>
      </c>
      <c r="S137" s="2">
        <f t="shared" si="53"/>
        <v>6.6375000000000028</v>
      </c>
      <c r="T137" s="2">
        <f t="shared" si="54"/>
        <v>7.2124999999999986</v>
      </c>
      <c r="U137" s="2">
        <f t="shared" si="55"/>
        <v>13.3</v>
      </c>
      <c r="V137" s="2">
        <f t="shared" si="56"/>
        <v>4.4375</v>
      </c>
      <c r="W137" s="2">
        <f t="shared" si="57"/>
        <v>13.774999999999999</v>
      </c>
      <c r="X137" s="2">
        <f t="shared" si="58"/>
        <v>12.737500000000001</v>
      </c>
      <c r="Y137" s="2">
        <f t="shared" si="58"/>
        <v>12.737500000000001</v>
      </c>
      <c r="Z137" s="2">
        <f t="shared" si="58"/>
        <v>12.737500000000001</v>
      </c>
      <c r="AA137" s="2">
        <f t="shared" si="59"/>
        <v>56.425000000000004</v>
      </c>
      <c r="AB137" s="61">
        <f t="shared" si="60"/>
        <v>0</v>
      </c>
      <c r="AC137" s="61">
        <f t="shared" si="61"/>
        <v>56.425000000000004</v>
      </c>
      <c r="AD137" s="2">
        <f t="shared" si="62"/>
        <v>-4.4375</v>
      </c>
      <c r="AE137" s="2">
        <f t="shared" si="65"/>
        <v>22.1875</v>
      </c>
      <c r="AF137" s="52">
        <f t="shared" si="63"/>
        <v>78.612500000000011</v>
      </c>
      <c r="AG137" s="2">
        <f t="shared" si="66"/>
        <v>0</v>
      </c>
      <c r="AH137" s="67">
        <f t="shared" si="67"/>
        <v>0.238219696969697</v>
      </c>
      <c r="AI137" s="67">
        <f t="shared" si="68"/>
        <v>0.76178030303030297</v>
      </c>
      <c r="AJ137" s="2">
        <f t="shared" si="69"/>
        <v>288.5</v>
      </c>
      <c r="AK137" s="2">
        <f t="shared" si="70"/>
        <v>577</v>
      </c>
    </row>
    <row r="138" spans="1:37">
      <c r="A138" t="s">
        <v>423</v>
      </c>
      <c r="B138">
        <v>13</v>
      </c>
      <c r="C138" s="2">
        <f>VLOOKUP(A138,LB460_CO!B:L,11,0)</f>
        <v>193.03749999999999</v>
      </c>
      <c r="D138" s="2">
        <f>'c'!$B$7</f>
        <v>47.125</v>
      </c>
      <c r="E138" s="2">
        <f t="shared" si="48"/>
        <v>240.16249999999999</v>
      </c>
      <c r="F138" s="2">
        <f>'c'!$E$8</f>
        <v>123.57500000000002</v>
      </c>
      <c r="G138" s="52">
        <f t="shared" si="49"/>
        <v>363.73750000000001</v>
      </c>
      <c r="H138" s="52">
        <f t="shared" si="64"/>
        <v>4728.5875000000005</v>
      </c>
      <c r="I138" s="2">
        <f t="shared" si="50"/>
        <v>48.032499999999999</v>
      </c>
      <c r="J138" s="2">
        <f>propocet!$L$2</f>
        <v>18.9375</v>
      </c>
      <c r="K138" s="2">
        <f>propocet!$L$5</f>
        <v>23.362499999999997</v>
      </c>
      <c r="L138" s="2">
        <f>propocet!$L$9</f>
        <v>22.787500000000001</v>
      </c>
      <c r="M138" s="2">
        <f>propocet!$L$11</f>
        <v>16.7</v>
      </c>
      <c r="N138" s="2">
        <f>propocet!$L$12</f>
        <v>25.5625</v>
      </c>
      <c r="O138" s="2">
        <f>propocet!$L$13</f>
        <v>16.225000000000001</v>
      </c>
      <c r="P138" s="61">
        <f t="shared" si="51"/>
        <v>48.032499999999999</v>
      </c>
      <c r="Q138" s="52">
        <v>30</v>
      </c>
      <c r="R138" s="2">
        <f t="shared" si="52"/>
        <v>11.0625</v>
      </c>
      <c r="S138" s="2">
        <f t="shared" si="53"/>
        <v>6.6375000000000028</v>
      </c>
      <c r="T138" s="2">
        <f t="shared" si="54"/>
        <v>7.2124999999999986</v>
      </c>
      <c r="U138" s="2">
        <f t="shared" si="55"/>
        <v>13.3</v>
      </c>
      <c r="V138" s="2">
        <f t="shared" si="56"/>
        <v>4.4375</v>
      </c>
      <c r="W138" s="2">
        <f t="shared" si="57"/>
        <v>13.774999999999999</v>
      </c>
      <c r="X138" s="2">
        <f t="shared" si="58"/>
        <v>-18.032499999999999</v>
      </c>
      <c r="Y138" s="2">
        <f t="shared" si="58"/>
        <v>-18.032499999999999</v>
      </c>
      <c r="Z138" s="2">
        <f t="shared" si="58"/>
        <v>-18.032499999999999</v>
      </c>
      <c r="AA138" s="2">
        <f t="shared" si="59"/>
        <v>56.425000000000004</v>
      </c>
      <c r="AB138" s="61">
        <f t="shared" si="60"/>
        <v>108.19499999999999</v>
      </c>
      <c r="AC138" s="61">
        <f t="shared" si="61"/>
        <v>164.62</v>
      </c>
      <c r="AD138" s="2">
        <f t="shared" si="62"/>
        <v>18.032499999999999</v>
      </c>
      <c r="AE138" s="2">
        <f t="shared" si="65"/>
        <v>0</v>
      </c>
      <c r="AF138" s="52">
        <f t="shared" si="63"/>
        <v>164.62</v>
      </c>
      <c r="AG138" s="2">
        <f t="shared" si="66"/>
        <v>90.162499999999994</v>
      </c>
      <c r="AH138" s="67">
        <f t="shared" si="67"/>
        <v>0.31156934461988334</v>
      </c>
      <c r="AI138" s="67">
        <f t="shared" si="68"/>
        <v>0.68843065538011672</v>
      </c>
      <c r="AJ138" s="2">
        <f t="shared" si="69"/>
        <v>528.35750000000007</v>
      </c>
      <c r="AK138" s="2">
        <f t="shared" si="70"/>
        <v>6868.6475000000009</v>
      </c>
    </row>
    <row r="139" spans="1:37">
      <c r="A139" t="s">
        <v>424</v>
      </c>
      <c r="B139">
        <v>7</v>
      </c>
      <c r="C139" s="2">
        <f>VLOOKUP(A139,LB460_CO!B:L,11,0)</f>
        <v>160.21250000000001</v>
      </c>
      <c r="D139" s="2">
        <f>'c'!$B$7</f>
        <v>47.125</v>
      </c>
      <c r="E139" s="2">
        <f t="shared" si="48"/>
        <v>207.33750000000001</v>
      </c>
      <c r="F139" s="2">
        <f>'c'!$E$8</f>
        <v>123.57500000000002</v>
      </c>
      <c r="G139" s="52">
        <f t="shared" si="49"/>
        <v>330.91250000000002</v>
      </c>
      <c r="H139" s="52">
        <f t="shared" si="64"/>
        <v>2316.3875000000003</v>
      </c>
      <c r="I139" s="2">
        <f t="shared" si="50"/>
        <v>41.467500000000001</v>
      </c>
      <c r="J139" s="2">
        <f>propocet!$L$2</f>
        <v>18.9375</v>
      </c>
      <c r="K139" s="2">
        <f>propocet!$L$5</f>
        <v>23.362499999999997</v>
      </c>
      <c r="L139" s="2">
        <f>propocet!$L$9</f>
        <v>22.787500000000001</v>
      </c>
      <c r="M139" s="2">
        <f>propocet!$L$11</f>
        <v>16.7</v>
      </c>
      <c r="N139" s="2">
        <f>propocet!$L$12</f>
        <v>25.5625</v>
      </c>
      <c r="O139" s="2">
        <f>propocet!$L$13</f>
        <v>16.225000000000001</v>
      </c>
      <c r="P139" s="61">
        <f t="shared" si="51"/>
        <v>41.467500000000001</v>
      </c>
      <c r="Q139" s="52">
        <v>30</v>
      </c>
      <c r="R139" s="2">
        <f t="shared" si="52"/>
        <v>11.0625</v>
      </c>
      <c r="S139" s="2">
        <f t="shared" si="53"/>
        <v>6.6375000000000028</v>
      </c>
      <c r="T139" s="2">
        <f t="shared" si="54"/>
        <v>7.2124999999999986</v>
      </c>
      <c r="U139" s="2">
        <f t="shared" si="55"/>
        <v>13.3</v>
      </c>
      <c r="V139" s="2">
        <f t="shared" si="56"/>
        <v>4.4375</v>
      </c>
      <c r="W139" s="2">
        <f t="shared" si="57"/>
        <v>13.774999999999999</v>
      </c>
      <c r="X139" s="2">
        <f t="shared" si="58"/>
        <v>-11.467500000000001</v>
      </c>
      <c r="Y139" s="2">
        <f t="shared" si="58"/>
        <v>-11.467500000000001</v>
      </c>
      <c r="Z139" s="2">
        <f t="shared" si="58"/>
        <v>-11.467500000000001</v>
      </c>
      <c r="AA139" s="2">
        <f t="shared" si="59"/>
        <v>56.425000000000004</v>
      </c>
      <c r="AB139" s="61">
        <f t="shared" si="60"/>
        <v>68.805000000000007</v>
      </c>
      <c r="AC139" s="61">
        <f t="shared" si="61"/>
        <v>125.23000000000002</v>
      </c>
      <c r="AD139" s="2">
        <f t="shared" si="62"/>
        <v>11.467500000000001</v>
      </c>
      <c r="AE139" s="2">
        <f t="shared" si="65"/>
        <v>0</v>
      </c>
      <c r="AF139" s="52">
        <f t="shared" si="63"/>
        <v>125.23000000000002</v>
      </c>
      <c r="AG139" s="2">
        <f t="shared" si="66"/>
        <v>57.337500000000006</v>
      </c>
      <c r="AH139" s="67">
        <f t="shared" si="67"/>
        <v>0.27454139879533263</v>
      </c>
      <c r="AI139" s="67">
        <f t="shared" si="68"/>
        <v>0.72545860120466732</v>
      </c>
      <c r="AJ139" s="2">
        <f t="shared" si="69"/>
        <v>456.14250000000004</v>
      </c>
      <c r="AK139" s="2">
        <f t="shared" si="70"/>
        <v>3192.9975000000004</v>
      </c>
    </row>
    <row r="140" spans="1:37">
      <c r="A140" t="s">
        <v>157</v>
      </c>
      <c r="B140">
        <v>2</v>
      </c>
      <c r="C140" s="2">
        <f>VLOOKUP(A140,LB460_CO!B:L,11,0)</f>
        <v>150.58750000000001</v>
      </c>
      <c r="D140" s="2">
        <f>'c'!$B$7</f>
        <v>47.125</v>
      </c>
      <c r="E140" s="2">
        <f t="shared" si="48"/>
        <v>197.71250000000001</v>
      </c>
      <c r="F140" s="2">
        <f>'c'!$E$8</f>
        <v>123.57500000000002</v>
      </c>
      <c r="G140" s="52">
        <f t="shared" si="49"/>
        <v>321.28750000000002</v>
      </c>
      <c r="H140" s="52">
        <f t="shared" si="64"/>
        <v>642.57500000000005</v>
      </c>
      <c r="I140" s="2">
        <f t="shared" si="50"/>
        <v>39.542500000000004</v>
      </c>
      <c r="J140" s="2">
        <f>propocet!$L$2</f>
        <v>18.9375</v>
      </c>
      <c r="K140" s="2">
        <f>propocet!$L$5</f>
        <v>23.362499999999997</v>
      </c>
      <c r="L140" s="2">
        <f>propocet!$L$9</f>
        <v>22.787500000000001</v>
      </c>
      <c r="M140" s="2">
        <f>propocet!$L$11</f>
        <v>16.7</v>
      </c>
      <c r="N140" s="2">
        <f>propocet!$L$12</f>
        <v>25.5625</v>
      </c>
      <c r="O140" s="2">
        <f>propocet!$L$13</f>
        <v>16.225000000000001</v>
      </c>
      <c r="P140" s="61">
        <f t="shared" si="51"/>
        <v>39.542500000000004</v>
      </c>
      <c r="Q140" s="52">
        <v>30</v>
      </c>
      <c r="R140" s="2">
        <f t="shared" si="52"/>
        <v>11.0625</v>
      </c>
      <c r="S140" s="2">
        <f t="shared" si="53"/>
        <v>6.6375000000000028</v>
      </c>
      <c r="T140" s="2">
        <f t="shared" si="54"/>
        <v>7.2124999999999986</v>
      </c>
      <c r="U140" s="2">
        <f t="shared" si="55"/>
        <v>13.3</v>
      </c>
      <c r="V140" s="2">
        <f t="shared" si="56"/>
        <v>4.4375</v>
      </c>
      <c r="W140" s="2">
        <f t="shared" si="57"/>
        <v>13.774999999999999</v>
      </c>
      <c r="X140" s="2">
        <f t="shared" si="58"/>
        <v>-9.542500000000004</v>
      </c>
      <c r="Y140" s="2">
        <f t="shared" si="58"/>
        <v>-9.542500000000004</v>
      </c>
      <c r="Z140" s="2">
        <f t="shared" si="58"/>
        <v>-9.542500000000004</v>
      </c>
      <c r="AA140" s="2">
        <f t="shared" si="59"/>
        <v>56.425000000000004</v>
      </c>
      <c r="AB140" s="61">
        <f t="shared" si="60"/>
        <v>57.255000000000024</v>
      </c>
      <c r="AC140" s="61">
        <f t="shared" si="61"/>
        <v>113.68000000000004</v>
      </c>
      <c r="AD140" s="2">
        <f t="shared" si="62"/>
        <v>9.542500000000004</v>
      </c>
      <c r="AE140" s="2">
        <f t="shared" si="65"/>
        <v>0</v>
      </c>
      <c r="AF140" s="52">
        <f t="shared" si="63"/>
        <v>113.68000000000004</v>
      </c>
      <c r="AG140" s="2">
        <f t="shared" si="66"/>
        <v>47.71250000000002</v>
      </c>
      <c r="AH140" s="67">
        <f t="shared" si="67"/>
        <v>0.26135285969641414</v>
      </c>
      <c r="AI140" s="67">
        <f t="shared" si="68"/>
        <v>0.73864714030358591</v>
      </c>
      <c r="AJ140" s="2">
        <f t="shared" si="69"/>
        <v>434.96750000000009</v>
      </c>
      <c r="AK140" s="2">
        <f t="shared" si="70"/>
        <v>869.93500000000017</v>
      </c>
    </row>
    <row r="141" spans="1:37" hidden="1">
      <c r="A141" t="s">
        <v>747</v>
      </c>
      <c r="B141">
        <v>1</v>
      </c>
      <c r="C141" s="2">
        <f>VLOOKUP(A141,LB460_CO!B:L,11,0)</f>
        <v>71.527083333333337</v>
      </c>
      <c r="D141" s="2">
        <f>'c'!$B$7</f>
        <v>47.125</v>
      </c>
      <c r="E141" s="2">
        <f t="shared" si="48"/>
        <v>118.65208333333334</v>
      </c>
      <c r="F141" s="2">
        <f>'c'!$E$8</f>
        <v>123.57500000000002</v>
      </c>
      <c r="G141" s="52">
        <f t="shared" si="49"/>
        <v>242.22708333333335</v>
      </c>
      <c r="H141" s="52">
        <f t="shared" si="64"/>
        <v>242.22708333333335</v>
      </c>
      <c r="I141" s="2">
        <f t="shared" si="50"/>
        <v>23.730416666666667</v>
      </c>
      <c r="J141" s="2">
        <f>propocet!$L$2</f>
        <v>18.9375</v>
      </c>
      <c r="K141" s="2">
        <f>propocet!$L$5</f>
        <v>23.362499999999997</v>
      </c>
      <c r="L141" s="2">
        <f>propocet!$L$9</f>
        <v>22.787500000000001</v>
      </c>
      <c r="M141" s="2">
        <f>propocet!$L$11</f>
        <v>16.7</v>
      </c>
      <c r="N141" s="2">
        <f>propocet!$L$12</f>
        <v>25.5625</v>
      </c>
      <c r="O141" s="2">
        <f>propocet!$L$13</f>
        <v>16.225000000000001</v>
      </c>
      <c r="P141" s="61">
        <f t="shared" si="51"/>
        <v>25.5625</v>
      </c>
      <c r="Q141" s="52">
        <v>30</v>
      </c>
      <c r="R141" s="2">
        <f t="shared" si="52"/>
        <v>11.0625</v>
      </c>
      <c r="S141" s="2">
        <f t="shared" si="53"/>
        <v>6.6375000000000028</v>
      </c>
      <c r="T141" s="2">
        <f t="shared" si="54"/>
        <v>7.2124999999999986</v>
      </c>
      <c r="U141" s="2">
        <f t="shared" si="55"/>
        <v>13.3</v>
      </c>
      <c r="V141" s="2">
        <f t="shared" si="56"/>
        <v>4.4375</v>
      </c>
      <c r="W141" s="2">
        <f t="shared" si="57"/>
        <v>13.774999999999999</v>
      </c>
      <c r="X141" s="2">
        <f t="shared" si="58"/>
        <v>6.2695833333333333</v>
      </c>
      <c r="Y141" s="2">
        <f t="shared" si="58"/>
        <v>6.2695833333333333</v>
      </c>
      <c r="Z141" s="2">
        <f t="shared" si="58"/>
        <v>6.2695833333333333</v>
      </c>
      <c r="AA141" s="2">
        <f t="shared" si="59"/>
        <v>56.425000000000004</v>
      </c>
      <c r="AB141" s="61">
        <f t="shared" si="60"/>
        <v>0</v>
      </c>
      <c r="AC141" s="61">
        <f t="shared" si="61"/>
        <v>56.425000000000004</v>
      </c>
      <c r="AD141" s="2">
        <f t="shared" si="62"/>
        <v>-4.4375</v>
      </c>
      <c r="AE141" s="2">
        <f t="shared" si="65"/>
        <v>22.1875</v>
      </c>
      <c r="AF141" s="52">
        <f t="shared" si="63"/>
        <v>78.612500000000011</v>
      </c>
      <c r="AG141" s="2">
        <f t="shared" si="66"/>
        <v>0</v>
      </c>
      <c r="AH141" s="67">
        <f t="shared" si="67"/>
        <v>0.238219696969697</v>
      </c>
      <c r="AI141" s="67">
        <f t="shared" si="68"/>
        <v>0.76178030303030297</v>
      </c>
      <c r="AJ141" s="2">
        <f t="shared" si="69"/>
        <v>320.83958333333334</v>
      </c>
      <c r="AK141" s="2">
        <f t="shared" si="70"/>
        <v>320.83958333333334</v>
      </c>
    </row>
    <row r="142" spans="1:37" hidden="1">
      <c r="A142" t="s">
        <v>748</v>
      </c>
      <c r="B142">
        <v>1</v>
      </c>
      <c r="C142" s="2">
        <f>VLOOKUP(A142,LB460_CO!B:L,11,0)</f>
        <v>71.527083333333337</v>
      </c>
      <c r="D142" s="2">
        <f>'c'!$B$7</f>
        <v>47.125</v>
      </c>
      <c r="E142" s="2">
        <f t="shared" si="48"/>
        <v>118.65208333333334</v>
      </c>
      <c r="F142" s="2">
        <f>'c'!$E$8</f>
        <v>123.57500000000002</v>
      </c>
      <c r="G142" s="52">
        <f t="shared" si="49"/>
        <v>242.22708333333335</v>
      </c>
      <c r="H142" s="52">
        <f t="shared" si="64"/>
        <v>242.22708333333335</v>
      </c>
      <c r="I142" s="2">
        <f t="shared" si="50"/>
        <v>23.730416666666667</v>
      </c>
      <c r="J142" s="2">
        <f>propocet!$L$2</f>
        <v>18.9375</v>
      </c>
      <c r="K142" s="2">
        <f>propocet!$L$5</f>
        <v>23.362499999999997</v>
      </c>
      <c r="L142" s="2">
        <f>propocet!$L$9</f>
        <v>22.787500000000001</v>
      </c>
      <c r="M142" s="2">
        <f>propocet!$L$11</f>
        <v>16.7</v>
      </c>
      <c r="N142" s="2">
        <f>propocet!$L$12</f>
        <v>25.5625</v>
      </c>
      <c r="O142" s="2">
        <f>propocet!$L$13</f>
        <v>16.225000000000001</v>
      </c>
      <c r="P142" s="61">
        <f t="shared" si="51"/>
        <v>25.5625</v>
      </c>
      <c r="Q142" s="52">
        <v>30</v>
      </c>
      <c r="R142" s="2">
        <f t="shared" si="52"/>
        <v>11.0625</v>
      </c>
      <c r="S142" s="2">
        <f t="shared" si="53"/>
        <v>6.6375000000000028</v>
      </c>
      <c r="T142" s="2">
        <f t="shared" si="54"/>
        <v>7.2124999999999986</v>
      </c>
      <c r="U142" s="2">
        <f t="shared" si="55"/>
        <v>13.3</v>
      </c>
      <c r="V142" s="2">
        <f t="shared" si="56"/>
        <v>4.4375</v>
      </c>
      <c r="W142" s="2">
        <f t="shared" si="57"/>
        <v>13.774999999999999</v>
      </c>
      <c r="X142" s="2">
        <f t="shared" si="58"/>
        <v>6.2695833333333333</v>
      </c>
      <c r="Y142" s="2">
        <f t="shared" si="58"/>
        <v>6.2695833333333333</v>
      </c>
      <c r="Z142" s="2">
        <f t="shared" si="58"/>
        <v>6.2695833333333333</v>
      </c>
      <c r="AA142" s="2">
        <f t="shared" si="59"/>
        <v>56.425000000000004</v>
      </c>
      <c r="AB142" s="61">
        <f t="shared" si="60"/>
        <v>0</v>
      </c>
      <c r="AC142" s="61">
        <f t="shared" si="61"/>
        <v>56.425000000000004</v>
      </c>
      <c r="AD142" s="2">
        <f t="shared" si="62"/>
        <v>-4.4375</v>
      </c>
      <c r="AE142" s="2">
        <f t="shared" si="65"/>
        <v>22.1875</v>
      </c>
      <c r="AF142" s="52">
        <f t="shared" si="63"/>
        <v>78.612500000000011</v>
      </c>
      <c r="AG142" s="2">
        <f t="shared" si="66"/>
        <v>0</v>
      </c>
      <c r="AH142" s="67">
        <f t="shared" si="67"/>
        <v>0.238219696969697</v>
      </c>
      <c r="AI142" s="67">
        <f t="shared" si="68"/>
        <v>0.76178030303030297</v>
      </c>
      <c r="AJ142" s="2">
        <f t="shared" si="69"/>
        <v>320.83958333333334</v>
      </c>
      <c r="AK142" s="2">
        <f t="shared" si="70"/>
        <v>320.83958333333334</v>
      </c>
    </row>
    <row r="143" spans="1:37" hidden="1">
      <c r="A143" t="s">
        <v>749</v>
      </c>
      <c r="B143">
        <v>1</v>
      </c>
      <c r="C143" s="2">
        <f>VLOOKUP(A143,LB460_CO!B:L,11,0)</f>
        <v>71.527083333333337</v>
      </c>
      <c r="D143" s="2">
        <f>'c'!$B$7</f>
        <v>47.125</v>
      </c>
      <c r="E143" s="2">
        <f t="shared" si="48"/>
        <v>118.65208333333334</v>
      </c>
      <c r="F143" s="2">
        <f>'c'!$E$8</f>
        <v>123.57500000000002</v>
      </c>
      <c r="G143" s="52">
        <f t="shared" si="49"/>
        <v>242.22708333333335</v>
      </c>
      <c r="H143" s="52">
        <f t="shared" si="64"/>
        <v>242.22708333333335</v>
      </c>
      <c r="I143" s="2">
        <f t="shared" si="50"/>
        <v>23.730416666666667</v>
      </c>
      <c r="J143" s="2">
        <f>propocet!$L$2</f>
        <v>18.9375</v>
      </c>
      <c r="K143" s="2">
        <f>propocet!$L$5</f>
        <v>23.362499999999997</v>
      </c>
      <c r="L143" s="2">
        <f>propocet!$L$9</f>
        <v>22.787500000000001</v>
      </c>
      <c r="M143" s="2">
        <f>propocet!$L$11</f>
        <v>16.7</v>
      </c>
      <c r="N143" s="2">
        <f>propocet!$L$12</f>
        <v>25.5625</v>
      </c>
      <c r="O143" s="2">
        <f>propocet!$L$13</f>
        <v>16.225000000000001</v>
      </c>
      <c r="P143" s="61">
        <f t="shared" si="51"/>
        <v>25.5625</v>
      </c>
      <c r="Q143" s="52">
        <v>30</v>
      </c>
      <c r="R143" s="2">
        <f t="shared" si="52"/>
        <v>11.0625</v>
      </c>
      <c r="S143" s="2">
        <f t="shared" si="53"/>
        <v>6.6375000000000028</v>
      </c>
      <c r="T143" s="2">
        <f t="shared" si="54"/>
        <v>7.2124999999999986</v>
      </c>
      <c r="U143" s="2">
        <f t="shared" si="55"/>
        <v>13.3</v>
      </c>
      <c r="V143" s="2">
        <f t="shared" si="56"/>
        <v>4.4375</v>
      </c>
      <c r="W143" s="2">
        <f t="shared" si="57"/>
        <v>13.774999999999999</v>
      </c>
      <c r="X143" s="2">
        <f t="shared" si="58"/>
        <v>6.2695833333333333</v>
      </c>
      <c r="Y143" s="2">
        <f t="shared" si="58"/>
        <v>6.2695833333333333</v>
      </c>
      <c r="Z143" s="2">
        <f t="shared" si="58"/>
        <v>6.2695833333333333</v>
      </c>
      <c r="AA143" s="2">
        <f t="shared" si="59"/>
        <v>56.425000000000004</v>
      </c>
      <c r="AB143" s="61">
        <f t="shared" si="60"/>
        <v>0</v>
      </c>
      <c r="AC143" s="61">
        <f t="shared" si="61"/>
        <v>56.425000000000004</v>
      </c>
      <c r="AD143" s="2">
        <f t="shared" si="62"/>
        <v>-4.4375</v>
      </c>
      <c r="AE143" s="2">
        <f t="shared" si="65"/>
        <v>22.1875</v>
      </c>
      <c r="AF143" s="52">
        <f t="shared" si="63"/>
        <v>78.612500000000011</v>
      </c>
      <c r="AG143" s="2">
        <f t="shared" si="66"/>
        <v>0</v>
      </c>
      <c r="AH143" s="67">
        <f t="shared" si="67"/>
        <v>0.238219696969697</v>
      </c>
      <c r="AI143" s="67">
        <f t="shared" si="68"/>
        <v>0.76178030303030297</v>
      </c>
      <c r="AJ143" s="2">
        <f t="shared" si="69"/>
        <v>320.83958333333334</v>
      </c>
      <c r="AK143" s="2">
        <f t="shared" si="70"/>
        <v>320.83958333333334</v>
      </c>
    </row>
    <row r="144" spans="1:37" hidden="1">
      <c r="A144" t="s">
        <v>750</v>
      </c>
      <c r="B144">
        <v>1</v>
      </c>
      <c r="C144" s="2">
        <f>VLOOKUP(A144,LB460_CO!B:L,11,0)</f>
        <v>71.527083333333337</v>
      </c>
      <c r="D144" s="2">
        <f>'c'!$B$7</f>
        <v>47.125</v>
      </c>
      <c r="E144" s="2">
        <f t="shared" si="48"/>
        <v>118.65208333333334</v>
      </c>
      <c r="F144" s="2">
        <f>'c'!$E$8</f>
        <v>123.57500000000002</v>
      </c>
      <c r="G144" s="52">
        <f t="shared" si="49"/>
        <v>242.22708333333335</v>
      </c>
      <c r="H144" s="52">
        <f t="shared" si="64"/>
        <v>242.22708333333335</v>
      </c>
      <c r="I144" s="2">
        <f t="shared" si="50"/>
        <v>23.730416666666667</v>
      </c>
      <c r="J144" s="2">
        <f>propocet!$L$2</f>
        <v>18.9375</v>
      </c>
      <c r="K144" s="2">
        <f>propocet!$L$5</f>
        <v>23.362499999999997</v>
      </c>
      <c r="L144" s="2">
        <f>propocet!$L$9</f>
        <v>22.787500000000001</v>
      </c>
      <c r="M144" s="2">
        <f>propocet!$L$11</f>
        <v>16.7</v>
      </c>
      <c r="N144" s="2">
        <f>propocet!$L$12</f>
        <v>25.5625</v>
      </c>
      <c r="O144" s="2">
        <f>propocet!$L$13</f>
        <v>16.225000000000001</v>
      </c>
      <c r="P144" s="61">
        <f t="shared" si="51"/>
        <v>25.5625</v>
      </c>
      <c r="Q144" s="52">
        <v>30</v>
      </c>
      <c r="R144" s="2">
        <f t="shared" si="52"/>
        <v>11.0625</v>
      </c>
      <c r="S144" s="2">
        <f t="shared" si="53"/>
        <v>6.6375000000000028</v>
      </c>
      <c r="T144" s="2">
        <f t="shared" si="54"/>
        <v>7.2124999999999986</v>
      </c>
      <c r="U144" s="2">
        <f t="shared" si="55"/>
        <v>13.3</v>
      </c>
      <c r="V144" s="2">
        <f t="shared" si="56"/>
        <v>4.4375</v>
      </c>
      <c r="W144" s="2">
        <f t="shared" si="57"/>
        <v>13.774999999999999</v>
      </c>
      <c r="X144" s="2">
        <f t="shared" si="58"/>
        <v>6.2695833333333333</v>
      </c>
      <c r="Y144" s="2">
        <f t="shared" si="58"/>
        <v>6.2695833333333333</v>
      </c>
      <c r="Z144" s="2">
        <f t="shared" si="58"/>
        <v>6.2695833333333333</v>
      </c>
      <c r="AA144" s="2">
        <f t="shared" si="59"/>
        <v>56.425000000000004</v>
      </c>
      <c r="AB144" s="61">
        <f t="shared" si="60"/>
        <v>0</v>
      </c>
      <c r="AC144" s="61">
        <f t="shared" si="61"/>
        <v>56.425000000000004</v>
      </c>
      <c r="AD144" s="2">
        <f t="shared" si="62"/>
        <v>-4.4375</v>
      </c>
      <c r="AE144" s="2">
        <f t="shared" si="65"/>
        <v>22.1875</v>
      </c>
      <c r="AF144" s="52">
        <f t="shared" si="63"/>
        <v>78.612500000000011</v>
      </c>
      <c r="AG144" s="2">
        <f t="shared" si="66"/>
        <v>0</v>
      </c>
      <c r="AH144" s="67">
        <f t="shared" si="67"/>
        <v>0.238219696969697</v>
      </c>
      <c r="AI144" s="67">
        <f t="shared" si="68"/>
        <v>0.76178030303030297</v>
      </c>
      <c r="AJ144" s="2">
        <f t="shared" si="69"/>
        <v>320.83958333333334</v>
      </c>
      <c r="AK144" s="2">
        <f t="shared" si="70"/>
        <v>320.83958333333334</v>
      </c>
    </row>
    <row r="145" spans="1:37" hidden="1">
      <c r="A145" t="s">
        <v>594</v>
      </c>
      <c r="B145">
        <v>1</v>
      </c>
      <c r="C145" s="2">
        <f>VLOOKUP(A145,LB460_CO!B:L,11,0)</f>
        <v>92.752083333333331</v>
      </c>
      <c r="D145" s="2">
        <f>'c'!$B$7</f>
        <v>47.125</v>
      </c>
      <c r="E145" s="2">
        <f t="shared" si="48"/>
        <v>139.87708333333333</v>
      </c>
      <c r="F145" s="2">
        <f>'c'!$E$8</f>
        <v>123.57500000000002</v>
      </c>
      <c r="G145" s="52">
        <f t="shared" si="49"/>
        <v>263.45208333333335</v>
      </c>
      <c r="H145" s="52">
        <f t="shared" si="64"/>
        <v>263.45208333333335</v>
      </c>
      <c r="I145" s="2">
        <f t="shared" si="50"/>
        <v>27.975416666666668</v>
      </c>
      <c r="J145" s="2">
        <f>propocet!$L$2</f>
        <v>18.9375</v>
      </c>
      <c r="K145" s="2">
        <f>propocet!$L$5</f>
        <v>23.362499999999997</v>
      </c>
      <c r="L145" s="2">
        <f>propocet!$L$9</f>
        <v>22.787500000000001</v>
      </c>
      <c r="M145" s="2">
        <f>propocet!$L$11</f>
        <v>16.7</v>
      </c>
      <c r="N145" s="2">
        <f>propocet!$L$12</f>
        <v>25.5625</v>
      </c>
      <c r="O145" s="2">
        <f>propocet!$L$13</f>
        <v>16.225000000000001</v>
      </c>
      <c r="P145" s="61">
        <f t="shared" si="51"/>
        <v>27.975416666666668</v>
      </c>
      <c r="Q145" s="52">
        <v>30</v>
      </c>
      <c r="R145" s="2">
        <f t="shared" si="52"/>
        <v>11.0625</v>
      </c>
      <c r="S145" s="2">
        <f t="shared" si="53"/>
        <v>6.6375000000000028</v>
      </c>
      <c r="T145" s="2">
        <f t="shared" si="54"/>
        <v>7.2124999999999986</v>
      </c>
      <c r="U145" s="2">
        <f t="shared" si="55"/>
        <v>13.3</v>
      </c>
      <c r="V145" s="2">
        <f t="shared" si="56"/>
        <v>4.4375</v>
      </c>
      <c r="W145" s="2">
        <f t="shared" si="57"/>
        <v>13.774999999999999</v>
      </c>
      <c r="X145" s="2">
        <f t="shared" si="58"/>
        <v>2.0245833333333323</v>
      </c>
      <c r="Y145" s="2">
        <f t="shared" si="58"/>
        <v>2.0245833333333323</v>
      </c>
      <c r="Z145" s="2">
        <f t="shared" si="58"/>
        <v>2.0245833333333323</v>
      </c>
      <c r="AA145" s="2">
        <f t="shared" si="59"/>
        <v>56.425000000000004</v>
      </c>
      <c r="AB145" s="61">
        <f t="shared" si="60"/>
        <v>0</v>
      </c>
      <c r="AC145" s="61">
        <f t="shared" si="61"/>
        <v>56.425000000000004</v>
      </c>
      <c r="AD145" s="2">
        <f t="shared" si="62"/>
        <v>-2.0245833333333323</v>
      </c>
      <c r="AE145" s="2">
        <f t="shared" si="65"/>
        <v>10.122916666666661</v>
      </c>
      <c r="AF145" s="52">
        <f t="shared" si="63"/>
        <v>66.547916666666666</v>
      </c>
      <c r="AG145" s="2">
        <f t="shared" si="66"/>
        <v>0</v>
      </c>
      <c r="AH145" s="67">
        <f t="shared" si="67"/>
        <v>0.20166035353535353</v>
      </c>
      <c r="AI145" s="67">
        <f t="shared" si="68"/>
        <v>0.7983396464646465</v>
      </c>
      <c r="AJ145" s="2">
        <f t="shared" si="69"/>
        <v>330</v>
      </c>
      <c r="AK145" s="2">
        <f t="shared" si="70"/>
        <v>330</v>
      </c>
    </row>
    <row r="146" spans="1:37" hidden="1">
      <c r="A146" t="s">
        <v>595</v>
      </c>
      <c r="B146">
        <v>1</v>
      </c>
      <c r="C146" s="2">
        <f>VLOOKUP(A146,LB460_CO!B:L,11,0)</f>
        <v>92.752083333333331</v>
      </c>
      <c r="D146" s="2">
        <f>'c'!$B$7</f>
        <v>47.125</v>
      </c>
      <c r="E146" s="2">
        <f t="shared" si="48"/>
        <v>139.87708333333333</v>
      </c>
      <c r="F146" s="2">
        <f>'c'!$E$8</f>
        <v>123.57500000000002</v>
      </c>
      <c r="G146" s="52">
        <f t="shared" si="49"/>
        <v>263.45208333333335</v>
      </c>
      <c r="H146" s="52">
        <f t="shared" si="64"/>
        <v>263.45208333333335</v>
      </c>
      <c r="I146" s="2">
        <f t="shared" si="50"/>
        <v>27.975416666666668</v>
      </c>
      <c r="J146" s="2">
        <f>propocet!$L$2</f>
        <v>18.9375</v>
      </c>
      <c r="K146" s="2">
        <f>propocet!$L$5</f>
        <v>23.362499999999997</v>
      </c>
      <c r="L146" s="2">
        <f>propocet!$L$9</f>
        <v>22.787500000000001</v>
      </c>
      <c r="M146" s="2">
        <f>propocet!$L$11</f>
        <v>16.7</v>
      </c>
      <c r="N146" s="2">
        <f>propocet!$L$12</f>
        <v>25.5625</v>
      </c>
      <c r="O146" s="2">
        <f>propocet!$L$13</f>
        <v>16.225000000000001</v>
      </c>
      <c r="P146" s="61">
        <f t="shared" si="51"/>
        <v>27.975416666666668</v>
      </c>
      <c r="Q146" s="52">
        <v>30</v>
      </c>
      <c r="R146" s="2">
        <f t="shared" si="52"/>
        <v>11.0625</v>
      </c>
      <c r="S146" s="2">
        <f t="shared" si="53"/>
        <v>6.6375000000000028</v>
      </c>
      <c r="T146" s="2">
        <f t="shared" si="54"/>
        <v>7.2124999999999986</v>
      </c>
      <c r="U146" s="2">
        <f t="shared" si="55"/>
        <v>13.3</v>
      </c>
      <c r="V146" s="2">
        <f t="shared" si="56"/>
        <v>4.4375</v>
      </c>
      <c r="W146" s="2">
        <f t="shared" si="57"/>
        <v>13.774999999999999</v>
      </c>
      <c r="X146" s="2">
        <f t="shared" si="58"/>
        <v>2.0245833333333323</v>
      </c>
      <c r="Y146" s="2">
        <f t="shared" si="58"/>
        <v>2.0245833333333323</v>
      </c>
      <c r="Z146" s="2">
        <f t="shared" si="58"/>
        <v>2.0245833333333323</v>
      </c>
      <c r="AA146" s="2">
        <f t="shared" si="59"/>
        <v>56.425000000000004</v>
      </c>
      <c r="AB146" s="61">
        <f t="shared" si="60"/>
        <v>0</v>
      </c>
      <c r="AC146" s="61">
        <f t="shared" si="61"/>
        <v>56.425000000000004</v>
      </c>
      <c r="AD146" s="2">
        <f t="shared" si="62"/>
        <v>-2.0245833333333323</v>
      </c>
      <c r="AE146" s="2">
        <f t="shared" si="65"/>
        <v>10.122916666666661</v>
      </c>
      <c r="AF146" s="52">
        <f t="shared" si="63"/>
        <v>66.547916666666666</v>
      </c>
      <c r="AG146" s="2">
        <f t="shared" si="66"/>
        <v>0</v>
      </c>
      <c r="AH146" s="67">
        <f t="shared" si="67"/>
        <v>0.20166035353535353</v>
      </c>
      <c r="AI146" s="67">
        <f t="shared" si="68"/>
        <v>0.7983396464646465</v>
      </c>
      <c r="AJ146" s="2">
        <f t="shared" si="69"/>
        <v>330</v>
      </c>
      <c r="AK146" s="2">
        <f t="shared" si="70"/>
        <v>330</v>
      </c>
    </row>
    <row r="147" spans="1:37">
      <c r="A147" t="s">
        <v>596</v>
      </c>
      <c r="B147">
        <v>1</v>
      </c>
      <c r="C147" s="2">
        <f>VLOOKUP(A147,LB460_CO!B:L,11,0)</f>
        <v>117.32499999999999</v>
      </c>
      <c r="D147" s="2">
        <f>'c'!$B$7</f>
        <v>47.125</v>
      </c>
      <c r="E147" s="2">
        <f t="shared" si="48"/>
        <v>164.45</v>
      </c>
      <c r="F147" s="2">
        <f>'c'!$E$8</f>
        <v>123.57500000000002</v>
      </c>
      <c r="G147" s="52">
        <f t="shared" si="49"/>
        <v>288.02499999999998</v>
      </c>
      <c r="H147" s="52">
        <f t="shared" si="64"/>
        <v>288.02499999999998</v>
      </c>
      <c r="I147" s="2">
        <f t="shared" si="50"/>
        <v>32.89</v>
      </c>
      <c r="J147" s="2">
        <f>propocet!$L$2</f>
        <v>18.9375</v>
      </c>
      <c r="K147" s="2">
        <f>propocet!$L$5</f>
        <v>23.362499999999997</v>
      </c>
      <c r="L147" s="2">
        <f>propocet!$L$9</f>
        <v>22.787500000000001</v>
      </c>
      <c r="M147" s="2">
        <f>propocet!$L$11</f>
        <v>16.7</v>
      </c>
      <c r="N147" s="2">
        <f>propocet!$L$12</f>
        <v>25.5625</v>
      </c>
      <c r="O147" s="2">
        <f>propocet!$L$13</f>
        <v>16.225000000000001</v>
      </c>
      <c r="P147" s="61">
        <f t="shared" si="51"/>
        <v>32.89</v>
      </c>
      <c r="Q147" s="52">
        <v>30</v>
      </c>
      <c r="R147" s="2">
        <f t="shared" si="52"/>
        <v>11.0625</v>
      </c>
      <c r="S147" s="2">
        <f t="shared" si="53"/>
        <v>6.6375000000000028</v>
      </c>
      <c r="T147" s="2">
        <f t="shared" si="54"/>
        <v>7.2124999999999986</v>
      </c>
      <c r="U147" s="2">
        <f t="shared" si="55"/>
        <v>13.3</v>
      </c>
      <c r="V147" s="2">
        <f t="shared" si="56"/>
        <v>4.4375</v>
      </c>
      <c r="W147" s="2">
        <f t="shared" si="57"/>
        <v>13.774999999999999</v>
      </c>
      <c r="X147" s="2">
        <f t="shared" si="58"/>
        <v>-2.8900000000000006</v>
      </c>
      <c r="Y147" s="2">
        <f t="shared" si="58"/>
        <v>-2.8900000000000006</v>
      </c>
      <c r="Z147" s="2">
        <f t="shared" si="58"/>
        <v>-2.8900000000000006</v>
      </c>
      <c r="AA147" s="2">
        <f t="shared" si="59"/>
        <v>56.425000000000004</v>
      </c>
      <c r="AB147" s="61">
        <f t="shared" si="60"/>
        <v>17.340000000000003</v>
      </c>
      <c r="AC147" s="61">
        <f t="shared" si="61"/>
        <v>73.765000000000015</v>
      </c>
      <c r="AD147" s="2">
        <f t="shared" si="62"/>
        <v>2.8900000000000006</v>
      </c>
      <c r="AE147" s="2">
        <f t="shared" si="65"/>
        <v>0</v>
      </c>
      <c r="AF147" s="52">
        <f t="shared" si="63"/>
        <v>73.765000000000015</v>
      </c>
      <c r="AG147" s="2">
        <f t="shared" si="66"/>
        <v>14.450000000000003</v>
      </c>
      <c r="AH147" s="67">
        <f t="shared" si="67"/>
        <v>0.20388899637911498</v>
      </c>
      <c r="AI147" s="67">
        <f t="shared" si="68"/>
        <v>0.79611100362088505</v>
      </c>
      <c r="AJ147" s="2">
        <f t="shared" si="69"/>
        <v>361.78999999999996</v>
      </c>
      <c r="AK147" s="2">
        <f t="shared" si="70"/>
        <v>361.78999999999996</v>
      </c>
    </row>
    <row r="148" spans="1:37">
      <c r="A148" t="s">
        <v>597</v>
      </c>
      <c r="B148">
        <v>1</v>
      </c>
      <c r="C148" s="2">
        <f>VLOOKUP(A148,LB460_CO!B:L,11,0)</f>
        <v>117.32499999999999</v>
      </c>
      <c r="D148" s="2">
        <f>'c'!$B$7</f>
        <v>47.125</v>
      </c>
      <c r="E148" s="2">
        <f t="shared" si="48"/>
        <v>164.45</v>
      </c>
      <c r="F148" s="2">
        <f>'c'!$E$8</f>
        <v>123.57500000000002</v>
      </c>
      <c r="G148" s="52">
        <f t="shared" si="49"/>
        <v>288.02499999999998</v>
      </c>
      <c r="H148" s="52">
        <f t="shared" si="64"/>
        <v>288.02499999999998</v>
      </c>
      <c r="I148" s="2">
        <f t="shared" si="50"/>
        <v>32.89</v>
      </c>
      <c r="J148" s="2">
        <f>propocet!$L$2</f>
        <v>18.9375</v>
      </c>
      <c r="K148" s="2">
        <f>propocet!$L$5</f>
        <v>23.362499999999997</v>
      </c>
      <c r="L148" s="2">
        <f>propocet!$L$9</f>
        <v>22.787500000000001</v>
      </c>
      <c r="M148" s="2">
        <f>propocet!$L$11</f>
        <v>16.7</v>
      </c>
      <c r="N148" s="2">
        <f>propocet!$L$12</f>
        <v>25.5625</v>
      </c>
      <c r="O148" s="2">
        <f>propocet!$L$13</f>
        <v>16.225000000000001</v>
      </c>
      <c r="P148" s="61">
        <f t="shared" si="51"/>
        <v>32.89</v>
      </c>
      <c r="Q148" s="52">
        <v>30</v>
      </c>
      <c r="R148" s="2">
        <f t="shared" si="52"/>
        <v>11.0625</v>
      </c>
      <c r="S148" s="2">
        <f t="shared" si="53"/>
        <v>6.6375000000000028</v>
      </c>
      <c r="T148" s="2">
        <f t="shared" si="54"/>
        <v>7.2124999999999986</v>
      </c>
      <c r="U148" s="2">
        <f t="shared" si="55"/>
        <v>13.3</v>
      </c>
      <c r="V148" s="2">
        <f t="shared" si="56"/>
        <v>4.4375</v>
      </c>
      <c r="W148" s="2">
        <f t="shared" si="57"/>
        <v>13.774999999999999</v>
      </c>
      <c r="X148" s="2">
        <f t="shared" si="58"/>
        <v>-2.8900000000000006</v>
      </c>
      <c r="Y148" s="2">
        <f t="shared" si="58"/>
        <v>-2.8900000000000006</v>
      </c>
      <c r="Z148" s="2">
        <f t="shared" si="58"/>
        <v>-2.8900000000000006</v>
      </c>
      <c r="AA148" s="2">
        <f t="shared" si="59"/>
        <v>56.425000000000004</v>
      </c>
      <c r="AB148" s="61">
        <f t="shared" si="60"/>
        <v>17.340000000000003</v>
      </c>
      <c r="AC148" s="61">
        <f t="shared" si="61"/>
        <v>73.765000000000015</v>
      </c>
      <c r="AD148" s="2">
        <f t="shared" si="62"/>
        <v>2.8900000000000006</v>
      </c>
      <c r="AE148" s="2">
        <f t="shared" si="65"/>
        <v>0</v>
      </c>
      <c r="AF148" s="52">
        <f t="shared" si="63"/>
        <v>73.765000000000015</v>
      </c>
      <c r="AG148" s="2">
        <f t="shared" si="66"/>
        <v>14.450000000000003</v>
      </c>
      <c r="AH148" s="67">
        <f t="shared" si="67"/>
        <v>0.20388899637911498</v>
      </c>
      <c r="AI148" s="67">
        <f t="shared" si="68"/>
        <v>0.79611100362088505</v>
      </c>
      <c r="AJ148" s="2">
        <f t="shared" si="69"/>
        <v>361.78999999999996</v>
      </c>
      <c r="AK148" s="2">
        <f t="shared" si="70"/>
        <v>361.78999999999996</v>
      </c>
    </row>
    <row r="149" spans="1:37">
      <c r="A149" t="s">
        <v>598</v>
      </c>
      <c r="B149">
        <v>1</v>
      </c>
      <c r="C149" s="2">
        <f>VLOOKUP(A149,LB460_CO!B:L,11,0)</f>
        <v>117.32499999999999</v>
      </c>
      <c r="D149" s="2">
        <f>'c'!$B$7</f>
        <v>47.125</v>
      </c>
      <c r="E149" s="2">
        <f t="shared" si="48"/>
        <v>164.45</v>
      </c>
      <c r="F149" s="2">
        <f>'c'!$E$8</f>
        <v>123.57500000000002</v>
      </c>
      <c r="G149" s="52">
        <f t="shared" si="49"/>
        <v>288.02499999999998</v>
      </c>
      <c r="H149" s="52">
        <f t="shared" si="64"/>
        <v>288.02499999999998</v>
      </c>
      <c r="I149" s="2">
        <f t="shared" si="50"/>
        <v>32.89</v>
      </c>
      <c r="J149" s="2">
        <f>propocet!$L$2</f>
        <v>18.9375</v>
      </c>
      <c r="K149" s="2">
        <f>propocet!$L$5</f>
        <v>23.362499999999997</v>
      </c>
      <c r="L149" s="2">
        <f>propocet!$L$9</f>
        <v>22.787500000000001</v>
      </c>
      <c r="M149" s="2">
        <f>propocet!$L$11</f>
        <v>16.7</v>
      </c>
      <c r="N149" s="2">
        <f>propocet!$L$12</f>
        <v>25.5625</v>
      </c>
      <c r="O149" s="2">
        <f>propocet!$L$13</f>
        <v>16.225000000000001</v>
      </c>
      <c r="P149" s="61">
        <f t="shared" si="51"/>
        <v>32.89</v>
      </c>
      <c r="Q149" s="52">
        <v>30</v>
      </c>
      <c r="R149" s="2">
        <f t="shared" si="52"/>
        <v>11.0625</v>
      </c>
      <c r="S149" s="2">
        <f t="shared" si="53"/>
        <v>6.6375000000000028</v>
      </c>
      <c r="T149" s="2">
        <f t="shared" si="54"/>
        <v>7.2124999999999986</v>
      </c>
      <c r="U149" s="2">
        <f t="shared" si="55"/>
        <v>13.3</v>
      </c>
      <c r="V149" s="2">
        <f t="shared" si="56"/>
        <v>4.4375</v>
      </c>
      <c r="W149" s="2">
        <f t="shared" si="57"/>
        <v>13.774999999999999</v>
      </c>
      <c r="X149" s="2">
        <f t="shared" si="58"/>
        <v>-2.8900000000000006</v>
      </c>
      <c r="Y149" s="2">
        <f t="shared" si="58"/>
        <v>-2.8900000000000006</v>
      </c>
      <c r="Z149" s="2">
        <f t="shared" si="58"/>
        <v>-2.8900000000000006</v>
      </c>
      <c r="AA149" s="2">
        <f t="shared" si="59"/>
        <v>56.425000000000004</v>
      </c>
      <c r="AB149" s="61">
        <f t="shared" si="60"/>
        <v>17.340000000000003</v>
      </c>
      <c r="AC149" s="61">
        <f t="shared" si="61"/>
        <v>73.765000000000015</v>
      </c>
      <c r="AD149" s="2">
        <f t="shared" si="62"/>
        <v>2.8900000000000006</v>
      </c>
      <c r="AE149" s="2">
        <f t="shared" si="65"/>
        <v>0</v>
      </c>
      <c r="AF149" s="52">
        <f t="shared" si="63"/>
        <v>73.765000000000015</v>
      </c>
      <c r="AG149" s="2">
        <f t="shared" si="66"/>
        <v>14.450000000000003</v>
      </c>
      <c r="AH149" s="67">
        <f t="shared" si="67"/>
        <v>0.20388899637911498</v>
      </c>
      <c r="AI149" s="67">
        <f t="shared" si="68"/>
        <v>0.79611100362088505</v>
      </c>
      <c r="AJ149" s="2">
        <f t="shared" si="69"/>
        <v>361.78999999999996</v>
      </c>
      <c r="AK149" s="2">
        <f t="shared" si="70"/>
        <v>361.78999999999996</v>
      </c>
    </row>
    <row r="150" spans="1:37">
      <c r="A150" t="s">
        <v>599</v>
      </c>
      <c r="B150">
        <v>1</v>
      </c>
      <c r="C150" s="2">
        <f>VLOOKUP(A150,LB460_CO!B:L,11,0)</f>
        <v>117.32499999999999</v>
      </c>
      <c r="D150" s="2">
        <f>'c'!$B$7</f>
        <v>47.125</v>
      </c>
      <c r="E150" s="2">
        <f t="shared" si="48"/>
        <v>164.45</v>
      </c>
      <c r="F150" s="2">
        <f>'c'!$E$8</f>
        <v>123.57500000000002</v>
      </c>
      <c r="G150" s="52">
        <f t="shared" si="49"/>
        <v>288.02499999999998</v>
      </c>
      <c r="H150" s="52">
        <f t="shared" si="64"/>
        <v>288.02499999999998</v>
      </c>
      <c r="I150" s="2">
        <f t="shared" si="50"/>
        <v>32.89</v>
      </c>
      <c r="J150" s="2">
        <f>propocet!$L$2</f>
        <v>18.9375</v>
      </c>
      <c r="K150" s="2">
        <f>propocet!$L$5</f>
        <v>23.362499999999997</v>
      </c>
      <c r="L150" s="2">
        <f>propocet!$L$9</f>
        <v>22.787500000000001</v>
      </c>
      <c r="M150" s="2">
        <f>propocet!$L$11</f>
        <v>16.7</v>
      </c>
      <c r="N150" s="2">
        <f>propocet!$L$12</f>
        <v>25.5625</v>
      </c>
      <c r="O150" s="2">
        <f>propocet!$L$13</f>
        <v>16.225000000000001</v>
      </c>
      <c r="P150" s="61">
        <f t="shared" si="51"/>
        <v>32.89</v>
      </c>
      <c r="Q150" s="52">
        <v>30</v>
      </c>
      <c r="R150" s="2">
        <f t="shared" si="52"/>
        <v>11.0625</v>
      </c>
      <c r="S150" s="2">
        <f t="shared" si="53"/>
        <v>6.6375000000000028</v>
      </c>
      <c r="T150" s="2">
        <f t="shared" si="54"/>
        <v>7.2124999999999986</v>
      </c>
      <c r="U150" s="2">
        <f t="shared" si="55"/>
        <v>13.3</v>
      </c>
      <c r="V150" s="2">
        <f t="shared" si="56"/>
        <v>4.4375</v>
      </c>
      <c r="W150" s="2">
        <f t="shared" si="57"/>
        <v>13.774999999999999</v>
      </c>
      <c r="X150" s="2">
        <f t="shared" si="58"/>
        <v>-2.8900000000000006</v>
      </c>
      <c r="Y150" s="2">
        <f t="shared" si="58"/>
        <v>-2.8900000000000006</v>
      </c>
      <c r="Z150" s="2">
        <f t="shared" si="58"/>
        <v>-2.8900000000000006</v>
      </c>
      <c r="AA150" s="2">
        <f t="shared" si="59"/>
        <v>56.425000000000004</v>
      </c>
      <c r="AB150" s="61">
        <f t="shared" si="60"/>
        <v>17.340000000000003</v>
      </c>
      <c r="AC150" s="61">
        <f t="shared" si="61"/>
        <v>73.765000000000015</v>
      </c>
      <c r="AD150" s="2">
        <f t="shared" si="62"/>
        <v>2.8900000000000006</v>
      </c>
      <c r="AE150" s="2">
        <f t="shared" si="65"/>
        <v>0</v>
      </c>
      <c r="AF150" s="52">
        <f t="shared" si="63"/>
        <v>73.765000000000015</v>
      </c>
      <c r="AG150" s="2">
        <f t="shared" si="66"/>
        <v>14.450000000000003</v>
      </c>
      <c r="AH150" s="67">
        <f t="shared" si="67"/>
        <v>0.20388899637911498</v>
      </c>
      <c r="AI150" s="67">
        <f t="shared" si="68"/>
        <v>0.79611100362088505</v>
      </c>
      <c r="AJ150" s="2">
        <f t="shared" si="69"/>
        <v>361.78999999999996</v>
      </c>
      <c r="AK150" s="2">
        <f t="shared" si="70"/>
        <v>361.78999999999996</v>
      </c>
    </row>
    <row r="151" spans="1:37">
      <c r="A151" t="s">
        <v>600</v>
      </c>
      <c r="B151">
        <v>1</v>
      </c>
      <c r="C151" s="2">
        <f>VLOOKUP(A151,LB460_CO!B:L,11,0)</f>
        <v>106.96666666666665</v>
      </c>
      <c r="D151" s="2">
        <f>'c'!$B$7</f>
        <v>47.125</v>
      </c>
      <c r="E151" s="2">
        <f t="shared" si="48"/>
        <v>154.09166666666664</v>
      </c>
      <c r="F151" s="2">
        <f>'c'!$E$8</f>
        <v>123.57500000000002</v>
      </c>
      <c r="G151" s="52">
        <f t="shared" si="49"/>
        <v>277.66666666666663</v>
      </c>
      <c r="H151" s="52">
        <f t="shared" si="64"/>
        <v>277.66666666666663</v>
      </c>
      <c r="I151" s="2">
        <f t="shared" si="50"/>
        <v>30.818333333333328</v>
      </c>
      <c r="J151" s="2">
        <f>propocet!$L$2</f>
        <v>18.9375</v>
      </c>
      <c r="K151" s="2">
        <f>propocet!$L$5</f>
        <v>23.362499999999997</v>
      </c>
      <c r="L151" s="2">
        <f>propocet!$L$9</f>
        <v>22.787500000000001</v>
      </c>
      <c r="M151" s="2">
        <f>propocet!$L$11</f>
        <v>16.7</v>
      </c>
      <c r="N151" s="2">
        <f>propocet!$L$12</f>
        <v>25.5625</v>
      </c>
      <c r="O151" s="2">
        <f>propocet!$L$13</f>
        <v>16.225000000000001</v>
      </c>
      <c r="P151" s="61">
        <f t="shared" si="51"/>
        <v>30.818333333333328</v>
      </c>
      <c r="Q151" s="52">
        <v>30</v>
      </c>
      <c r="R151" s="2">
        <f t="shared" si="52"/>
        <v>11.0625</v>
      </c>
      <c r="S151" s="2">
        <f t="shared" si="53"/>
        <v>6.6375000000000028</v>
      </c>
      <c r="T151" s="2">
        <f t="shared" si="54"/>
        <v>7.2124999999999986</v>
      </c>
      <c r="U151" s="2">
        <f t="shared" si="55"/>
        <v>13.3</v>
      </c>
      <c r="V151" s="2">
        <f t="shared" si="56"/>
        <v>4.4375</v>
      </c>
      <c r="W151" s="2">
        <f t="shared" si="57"/>
        <v>13.774999999999999</v>
      </c>
      <c r="X151" s="2">
        <f t="shared" si="58"/>
        <v>-0.81833333333332803</v>
      </c>
      <c r="Y151" s="2">
        <f t="shared" si="58"/>
        <v>-0.81833333333332803</v>
      </c>
      <c r="Z151" s="2">
        <f t="shared" si="58"/>
        <v>-0.81833333333332803</v>
      </c>
      <c r="AA151" s="2">
        <f t="shared" si="59"/>
        <v>56.425000000000004</v>
      </c>
      <c r="AB151" s="61">
        <f t="shared" si="60"/>
        <v>4.9099999999999682</v>
      </c>
      <c r="AC151" s="61">
        <f t="shared" si="61"/>
        <v>61.334999999999972</v>
      </c>
      <c r="AD151" s="2">
        <f t="shared" si="62"/>
        <v>0.81833333333332803</v>
      </c>
      <c r="AE151" s="2">
        <f t="shared" si="65"/>
        <v>0</v>
      </c>
      <c r="AF151" s="52">
        <f t="shared" si="63"/>
        <v>61.334999999999972</v>
      </c>
      <c r="AG151" s="2">
        <f t="shared" si="66"/>
        <v>4.0916666666666401</v>
      </c>
      <c r="AH151" s="67">
        <f t="shared" si="67"/>
        <v>0.18092831402008835</v>
      </c>
      <c r="AI151" s="67">
        <f t="shared" si="68"/>
        <v>0.81907168597991165</v>
      </c>
      <c r="AJ151" s="2">
        <f t="shared" si="69"/>
        <v>339.00166666666661</v>
      </c>
      <c r="AK151" s="2">
        <f t="shared" si="70"/>
        <v>339.00166666666661</v>
      </c>
    </row>
    <row r="152" spans="1:37">
      <c r="A152" t="s">
        <v>601</v>
      </c>
      <c r="B152">
        <v>1</v>
      </c>
      <c r="C152" s="2">
        <f>VLOOKUP(A152,LB460_CO!B:L,11,0)</f>
        <v>106.96666666666665</v>
      </c>
      <c r="D152" s="2">
        <f>'c'!$B$7</f>
        <v>47.125</v>
      </c>
      <c r="E152" s="2">
        <f t="shared" si="48"/>
        <v>154.09166666666664</v>
      </c>
      <c r="F152" s="2">
        <f>'c'!$E$8</f>
        <v>123.57500000000002</v>
      </c>
      <c r="G152" s="52">
        <f t="shared" si="49"/>
        <v>277.66666666666663</v>
      </c>
      <c r="H152" s="52">
        <f t="shared" si="64"/>
        <v>277.66666666666663</v>
      </c>
      <c r="I152" s="2">
        <f t="shared" si="50"/>
        <v>30.818333333333328</v>
      </c>
      <c r="J152" s="2">
        <f>propocet!$L$2</f>
        <v>18.9375</v>
      </c>
      <c r="K152" s="2">
        <f>propocet!$L$5</f>
        <v>23.362499999999997</v>
      </c>
      <c r="L152" s="2">
        <f>propocet!$L$9</f>
        <v>22.787500000000001</v>
      </c>
      <c r="M152" s="2">
        <f>propocet!$L$11</f>
        <v>16.7</v>
      </c>
      <c r="N152" s="2">
        <f>propocet!$L$12</f>
        <v>25.5625</v>
      </c>
      <c r="O152" s="2">
        <f>propocet!$L$13</f>
        <v>16.225000000000001</v>
      </c>
      <c r="P152" s="61">
        <f t="shared" si="51"/>
        <v>30.818333333333328</v>
      </c>
      <c r="Q152" s="52">
        <v>30</v>
      </c>
      <c r="R152" s="2">
        <f t="shared" si="52"/>
        <v>11.0625</v>
      </c>
      <c r="S152" s="2">
        <f t="shared" si="53"/>
        <v>6.6375000000000028</v>
      </c>
      <c r="T152" s="2">
        <f t="shared" si="54"/>
        <v>7.2124999999999986</v>
      </c>
      <c r="U152" s="2">
        <f t="shared" si="55"/>
        <v>13.3</v>
      </c>
      <c r="V152" s="2">
        <f t="shared" si="56"/>
        <v>4.4375</v>
      </c>
      <c r="W152" s="2">
        <f t="shared" si="57"/>
        <v>13.774999999999999</v>
      </c>
      <c r="X152" s="2">
        <f t="shared" si="58"/>
        <v>-0.81833333333332803</v>
      </c>
      <c r="Y152" s="2">
        <f t="shared" si="58"/>
        <v>-0.81833333333332803</v>
      </c>
      <c r="Z152" s="2">
        <f t="shared" si="58"/>
        <v>-0.81833333333332803</v>
      </c>
      <c r="AA152" s="2">
        <f t="shared" si="59"/>
        <v>56.425000000000004</v>
      </c>
      <c r="AB152" s="61">
        <f t="shared" si="60"/>
        <v>4.9099999999999682</v>
      </c>
      <c r="AC152" s="61">
        <f t="shared" si="61"/>
        <v>61.334999999999972</v>
      </c>
      <c r="AD152" s="2">
        <f t="shared" si="62"/>
        <v>0.81833333333332803</v>
      </c>
      <c r="AE152" s="2">
        <f t="shared" si="65"/>
        <v>0</v>
      </c>
      <c r="AF152" s="52">
        <f t="shared" si="63"/>
        <v>61.334999999999972</v>
      </c>
      <c r="AG152" s="2">
        <f t="shared" si="66"/>
        <v>4.0916666666666401</v>
      </c>
      <c r="AH152" s="67">
        <f t="shared" si="67"/>
        <v>0.18092831402008835</v>
      </c>
      <c r="AI152" s="67">
        <f t="shared" si="68"/>
        <v>0.81907168597991165</v>
      </c>
      <c r="AJ152" s="2">
        <f t="shared" si="69"/>
        <v>339.00166666666661</v>
      </c>
      <c r="AK152" s="2">
        <f t="shared" si="70"/>
        <v>339.00166666666661</v>
      </c>
    </row>
    <row r="153" spans="1:37">
      <c r="A153" t="s">
        <v>703</v>
      </c>
      <c r="B153">
        <v>16</v>
      </c>
      <c r="C153" s="2">
        <f>VLOOKUP(A153,LB460_CO!B:L,11,0)</f>
        <v>132.53333333333333</v>
      </c>
      <c r="D153" s="2">
        <f>'c'!$B$7</f>
        <v>47.125</v>
      </c>
      <c r="E153" s="2">
        <f t="shared" si="48"/>
        <v>179.65833333333333</v>
      </c>
      <c r="F153" s="2">
        <f>'c'!$E$8</f>
        <v>123.57500000000002</v>
      </c>
      <c r="G153" s="52">
        <f t="shared" si="49"/>
        <v>303.23333333333335</v>
      </c>
      <c r="H153" s="52">
        <f t="shared" si="64"/>
        <v>4851.7333333333336</v>
      </c>
      <c r="I153" s="2">
        <f t="shared" si="50"/>
        <v>35.931666666666665</v>
      </c>
      <c r="J153" s="2">
        <f>propocet!$L$2</f>
        <v>18.9375</v>
      </c>
      <c r="K153" s="2">
        <f>propocet!$L$5</f>
        <v>23.362499999999997</v>
      </c>
      <c r="L153" s="2">
        <f>propocet!$L$9</f>
        <v>22.787500000000001</v>
      </c>
      <c r="M153" s="2">
        <f>propocet!$L$11</f>
        <v>16.7</v>
      </c>
      <c r="N153" s="2">
        <f>propocet!$L$12</f>
        <v>25.5625</v>
      </c>
      <c r="O153" s="2">
        <f>propocet!$L$13</f>
        <v>16.225000000000001</v>
      </c>
      <c r="P153" s="61">
        <f t="shared" si="51"/>
        <v>35.931666666666665</v>
      </c>
      <c r="Q153" s="52">
        <v>30</v>
      </c>
      <c r="R153" s="2">
        <f t="shared" si="52"/>
        <v>11.0625</v>
      </c>
      <c r="S153" s="2">
        <f t="shared" si="53"/>
        <v>6.6375000000000028</v>
      </c>
      <c r="T153" s="2">
        <f t="shared" si="54"/>
        <v>7.2124999999999986</v>
      </c>
      <c r="U153" s="2">
        <f t="shared" si="55"/>
        <v>13.3</v>
      </c>
      <c r="V153" s="2">
        <f t="shared" si="56"/>
        <v>4.4375</v>
      </c>
      <c r="W153" s="2">
        <f t="shared" si="57"/>
        <v>13.774999999999999</v>
      </c>
      <c r="X153" s="2">
        <f t="shared" si="58"/>
        <v>-5.9316666666666649</v>
      </c>
      <c r="Y153" s="2">
        <f t="shared" si="58"/>
        <v>-5.9316666666666649</v>
      </c>
      <c r="Z153" s="2">
        <f t="shared" si="58"/>
        <v>-5.9316666666666649</v>
      </c>
      <c r="AA153" s="2">
        <f t="shared" si="59"/>
        <v>56.425000000000004</v>
      </c>
      <c r="AB153" s="61">
        <f t="shared" si="60"/>
        <v>35.589999999999989</v>
      </c>
      <c r="AC153" s="61">
        <f t="shared" si="61"/>
        <v>92.014999999999986</v>
      </c>
      <c r="AD153" s="2">
        <f t="shared" si="62"/>
        <v>5.9316666666666649</v>
      </c>
      <c r="AE153" s="2">
        <f t="shared" si="65"/>
        <v>0</v>
      </c>
      <c r="AF153" s="52">
        <f t="shared" si="63"/>
        <v>92.014999999999986</v>
      </c>
      <c r="AG153" s="2">
        <f t="shared" si="66"/>
        <v>29.658333333333324</v>
      </c>
      <c r="AH153" s="67">
        <f t="shared" si="67"/>
        <v>0.23280300570527387</v>
      </c>
      <c r="AI153" s="67">
        <f t="shared" si="68"/>
        <v>0.7671969942947261</v>
      </c>
      <c r="AJ153" s="2">
        <f t="shared" si="69"/>
        <v>395.24833333333333</v>
      </c>
      <c r="AK153" s="2">
        <f t="shared" si="70"/>
        <v>6323.9733333333334</v>
      </c>
    </row>
    <row r="154" spans="1:37">
      <c r="A154" t="s">
        <v>328</v>
      </c>
      <c r="B154">
        <v>2</v>
      </c>
      <c r="C154" s="2">
        <f>VLOOKUP(A154,LB460_CO!B:L,11,0)</f>
        <v>171.81249999999997</v>
      </c>
      <c r="D154" s="2">
        <f>'c'!$B$7</f>
        <v>47.125</v>
      </c>
      <c r="E154" s="2">
        <f t="shared" si="48"/>
        <v>218.93749999999997</v>
      </c>
      <c r="F154" s="2">
        <f>'c'!$E$8</f>
        <v>123.57500000000002</v>
      </c>
      <c r="G154" s="52">
        <f t="shared" si="49"/>
        <v>342.51249999999999</v>
      </c>
      <c r="H154" s="52">
        <f t="shared" si="64"/>
        <v>685.02499999999998</v>
      </c>
      <c r="I154" s="2">
        <f t="shared" si="50"/>
        <v>43.787499999999994</v>
      </c>
      <c r="J154" s="2">
        <f>propocet!$L$2</f>
        <v>18.9375</v>
      </c>
      <c r="K154" s="2">
        <f>propocet!$L$5</f>
        <v>23.362499999999997</v>
      </c>
      <c r="L154" s="2">
        <f>propocet!$L$9</f>
        <v>22.787500000000001</v>
      </c>
      <c r="M154" s="2">
        <f>propocet!$L$11</f>
        <v>16.7</v>
      </c>
      <c r="N154" s="2">
        <f>propocet!$L$12</f>
        <v>25.5625</v>
      </c>
      <c r="O154" s="2">
        <f>propocet!$L$13</f>
        <v>16.225000000000001</v>
      </c>
      <c r="P154" s="61">
        <f t="shared" si="51"/>
        <v>43.787499999999994</v>
      </c>
      <c r="Q154" s="52">
        <v>30</v>
      </c>
      <c r="R154" s="2">
        <f t="shared" si="52"/>
        <v>11.0625</v>
      </c>
      <c r="S154" s="2">
        <f t="shared" si="53"/>
        <v>6.6375000000000028</v>
      </c>
      <c r="T154" s="2">
        <f t="shared" si="54"/>
        <v>7.2124999999999986</v>
      </c>
      <c r="U154" s="2">
        <f t="shared" si="55"/>
        <v>13.3</v>
      </c>
      <c r="V154" s="2">
        <f t="shared" si="56"/>
        <v>4.4375</v>
      </c>
      <c r="W154" s="2">
        <f t="shared" si="57"/>
        <v>13.774999999999999</v>
      </c>
      <c r="X154" s="2">
        <f t="shared" si="58"/>
        <v>-13.787499999999994</v>
      </c>
      <c r="Y154" s="2">
        <f t="shared" si="58"/>
        <v>-13.787499999999994</v>
      </c>
      <c r="Z154" s="2">
        <f t="shared" si="58"/>
        <v>-13.787499999999994</v>
      </c>
      <c r="AA154" s="2">
        <f t="shared" si="59"/>
        <v>56.425000000000004</v>
      </c>
      <c r="AB154" s="61">
        <f t="shared" si="60"/>
        <v>82.724999999999966</v>
      </c>
      <c r="AC154" s="61">
        <f t="shared" si="61"/>
        <v>139.14999999999998</v>
      </c>
      <c r="AD154" s="2">
        <f t="shared" si="62"/>
        <v>13.787499999999994</v>
      </c>
      <c r="AE154" s="2">
        <f t="shared" si="65"/>
        <v>0</v>
      </c>
      <c r="AF154" s="52">
        <f t="shared" si="63"/>
        <v>139.14999999999998</v>
      </c>
      <c r="AG154" s="2">
        <f t="shared" si="66"/>
        <v>68.937499999999972</v>
      </c>
      <c r="AH154" s="67">
        <f t="shared" si="67"/>
        <v>0.28889523265772193</v>
      </c>
      <c r="AI154" s="67">
        <f t="shared" si="68"/>
        <v>0.71110476734227812</v>
      </c>
      <c r="AJ154" s="2">
        <f t="shared" si="69"/>
        <v>481.66249999999997</v>
      </c>
      <c r="AK154" s="2">
        <f t="shared" si="70"/>
        <v>963.32499999999993</v>
      </c>
    </row>
    <row r="155" spans="1:37" hidden="1">
      <c r="A155" t="s">
        <v>784</v>
      </c>
      <c r="B155">
        <v>2</v>
      </c>
      <c r="C155" s="2">
        <f>VLOOKUP(A155,LB460_CO!B:L,11,0)</f>
        <v>23.719791666666666</v>
      </c>
      <c r="D155" s="2">
        <f>'c'!$B$7</f>
        <v>47.125</v>
      </c>
      <c r="E155" s="2">
        <f t="shared" si="48"/>
        <v>70.844791666666666</v>
      </c>
      <c r="F155" s="2">
        <f>'c'!$E$8</f>
        <v>123.57500000000002</v>
      </c>
      <c r="G155" s="52">
        <f t="shared" si="49"/>
        <v>194.4197916666667</v>
      </c>
      <c r="H155" s="52">
        <f t="shared" si="64"/>
        <v>388.83958333333339</v>
      </c>
      <c r="I155" s="2">
        <f t="shared" si="50"/>
        <v>14.168958333333332</v>
      </c>
      <c r="J155" s="2">
        <f>propocet!$L$2</f>
        <v>18.9375</v>
      </c>
      <c r="K155" s="2">
        <f>propocet!$L$5</f>
        <v>23.362499999999997</v>
      </c>
      <c r="L155" s="2">
        <f>propocet!$L$9</f>
        <v>22.787500000000001</v>
      </c>
      <c r="M155" s="2">
        <f>propocet!$L$11</f>
        <v>16.7</v>
      </c>
      <c r="N155" s="2">
        <f>propocet!$L$12</f>
        <v>25.5625</v>
      </c>
      <c r="O155" s="2">
        <f>propocet!$L$13</f>
        <v>16.225000000000001</v>
      </c>
      <c r="P155" s="61">
        <f t="shared" si="51"/>
        <v>25.5625</v>
      </c>
      <c r="Q155" s="52">
        <v>30</v>
      </c>
      <c r="R155" s="2">
        <f t="shared" si="52"/>
        <v>11.0625</v>
      </c>
      <c r="S155" s="2">
        <f t="shared" si="53"/>
        <v>6.6375000000000028</v>
      </c>
      <c r="T155" s="2">
        <f t="shared" si="54"/>
        <v>7.2124999999999986</v>
      </c>
      <c r="U155" s="2">
        <f t="shared" si="55"/>
        <v>13.3</v>
      </c>
      <c r="V155" s="2">
        <f t="shared" si="56"/>
        <v>4.4375</v>
      </c>
      <c r="W155" s="2">
        <f t="shared" si="57"/>
        <v>13.774999999999999</v>
      </c>
      <c r="X155" s="2">
        <f t="shared" si="58"/>
        <v>15.831041666666668</v>
      </c>
      <c r="Y155" s="2">
        <f t="shared" si="58"/>
        <v>15.831041666666668</v>
      </c>
      <c r="Z155" s="2">
        <f t="shared" si="58"/>
        <v>15.831041666666668</v>
      </c>
      <c r="AA155" s="2">
        <f t="shared" si="59"/>
        <v>56.425000000000004</v>
      </c>
      <c r="AB155" s="61">
        <f t="shared" si="60"/>
        <v>0</v>
      </c>
      <c r="AC155" s="61">
        <f t="shared" si="61"/>
        <v>56.425000000000004</v>
      </c>
      <c r="AD155" s="2">
        <f t="shared" si="62"/>
        <v>-4.4375</v>
      </c>
      <c r="AE155" s="2">
        <f t="shared" si="65"/>
        <v>22.1875</v>
      </c>
      <c r="AF155" s="52">
        <f t="shared" si="63"/>
        <v>78.612500000000011</v>
      </c>
      <c r="AG155" s="2">
        <f t="shared" si="66"/>
        <v>0</v>
      </c>
      <c r="AH155" s="67">
        <f t="shared" si="67"/>
        <v>0.238219696969697</v>
      </c>
      <c r="AI155" s="67">
        <f t="shared" si="68"/>
        <v>0.76178030303030297</v>
      </c>
      <c r="AJ155" s="2">
        <f t="shared" si="69"/>
        <v>273.03229166666671</v>
      </c>
      <c r="AK155" s="2">
        <f t="shared" si="70"/>
        <v>546.06458333333342</v>
      </c>
    </row>
    <row r="156" spans="1:37">
      <c r="A156" t="s">
        <v>425</v>
      </c>
      <c r="B156">
        <v>1</v>
      </c>
      <c r="C156" s="2">
        <f>VLOOKUP(A156,LB460_CO!B:L,11,0)</f>
        <v>193.03749999999999</v>
      </c>
      <c r="D156" s="2">
        <f>'c'!$B$7</f>
        <v>47.125</v>
      </c>
      <c r="E156" s="2">
        <f t="shared" si="48"/>
        <v>240.16249999999999</v>
      </c>
      <c r="F156" s="2">
        <f>'c'!$E$8</f>
        <v>123.57500000000002</v>
      </c>
      <c r="G156" s="52">
        <f t="shared" si="49"/>
        <v>363.73750000000001</v>
      </c>
      <c r="H156" s="52">
        <f t="shared" si="64"/>
        <v>363.73750000000001</v>
      </c>
      <c r="I156" s="2">
        <f t="shared" si="50"/>
        <v>48.032499999999999</v>
      </c>
      <c r="J156" s="2">
        <f>propocet!$L$2</f>
        <v>18.9375</v>
      </c>
      <c r="K156" s="2">
        <f>propocet!$L$5</f>
        <v>23.362499999999997</v>
      </c>
      <c r="L156" s="2">
        <f>propocet!$L$9</f>
        <v>22.787500000000001</v>
      </c>
      <c r="M156" s="2">
        <f>propocet!$L$11</f>
        <v>16.7</v>
      </c>
      <c r="N156" s="2">
        <f>propocet!$L$12</f>
        <v>25.5625</v>
      </c>
      <c r="O156" s="2">
        <f>propocet!$L$13</f>
        <v>16.225000000000001</v>
      </c>
      <c r="P156" s="61">
        <f t="shared" si="51"/>
        <v>48.032499999999999</v>
      </c>
      <c r="Q156" s="52">
        <v>30</v>
      </c>
      <c r="R156" s="2">
        <f t="shared" si="52"/>
        <v>11.0625</v>
      </c>
      <c r="S156" s="2">
        <f t="shared" si="53"/>
        <v>6.6375000000000028</v>
      </c>
      <c r="T156" s="2">
        <f t="shared" si="54"/>
        <v>7.2124999999999986</v>
      </c>
      <c r="U156" s="2">
        <f t="shared" si="55"/>
        <v>13.3</v>
      </c>
      <c r="V156" s="2">
        <f t="shared" si="56"/>
        <v>4.4375</v>
      </c>
      <c r="W156" s="2">
        <f t="shared" si="57"/>
        <v>13.774999999999999</v>
      </c>
      <c r="X156" s="2">
        <f t="shared" si="58"/>
        <v>-18.032499999999999</v>
      </c>
      <c r="Y156" s="2">
        <f t="shared" si="58"/>
        <v>-18.032499999999999</v>
      </c>
      <c r="Z156" s="2">
        <f t="shared" si="58"/>
        <v>-18.032499999999999</v>
      </c>
      <c r="AA156" s="2">
        <f t="shared" si="59"/>
        <v>56.425000000000004</v>
      </c>
      <c r="AB156" s="61">
        <f t="shared" si="60"/>
        <v>108.19499999999999</v>
      </c>
      <c r="AC156" s="61">
        <f t="shared" si="61"/>
        <v>164.62</v>
      </c>
      <c r="AD156" s="2">
        <f t="shared" si="62"/>
        <v>18.032499999999999</v>
      </c>
      <c r="AE156" s="2">
        <f t="shared" si="65"/>
        <v>0</v>
      </c>
      <c r="AF156" s="52">
        <f t="shared" si="63"/>
        <v>164.62</v>
      </c>
      <c r="AG156" s="2">
        <f t="shared" si="66"/>
        <v>90.162499999999994</v>
      </c>
      <c r="AH156" s="67">
        <f t="shared" si="67"/>
        <v>0.31156934461988334</v>
      </c>
      <c r="AI156" s="67">
        <f t="shared" si="68"/>
        <v>0.68843065538011672</v>
      </c>
      <c r="AJ156" s="2">
        <f t="shared" si="69"/>
        <v>528.35750000000007</v>
      </c>
      <c r="AK156" s="2">
        <f t="shared" si="70"/>
        <v>528.35750000000007</v>
      </c>
    </row>
    <row r="157" spans="1:37" hidden="1">
      <c r="A157" t="s">
        <v>785</v>
      </c>
      <c r="B157">
        <v>2</v>
      </c>
      <c r="C157" s="2">
        <f>VLOOKUP(A157,LB460_CO!B:L,11,0)</f>
        <v>61.654166666666661</v>
      </c>
      <c r="D157" s="2">
        <f>'c'!$B$7</f>
        <v>47.125</v>
      </c>
      <c r="E157" s="2">
        <f t="shared" si="48"/>
        <v>108.77916666666667</v>
      </c>
      <c r="F157" s="2">
        <f>'c'!$E$8</f>
        <v>123.57500000000002</v>
      </c>
      <c r="G157" s="52">
        <f t="shared" si="49"/>
        <v>232.35416666666669</v>
      </c>
      <c r="H157" s="52">
        <f t="shared" si="64"/>
        <v>464.70833333333337</v>
      </c>
      <c r="I157" s="2">
        <f t="shared" si="50"/>
        <v>21.755833333333335</v>
      </c>
      <c r="J157" s="2">
        <f>propocet!$L$2</f>
        <v>18.9375</v>
      </c>
      <c r="K157" s="2">
        <f>propocet!$L$5</f>
        <v>23.362499999999997</v>
      </c>
      <c r="L157" s="2">
        <f>propocet!$L$9</f>
        <v>22.787500000000001</v>
      </c>
      <c r="M157" s="2">
        <f>propocet!$L$11</f>
        <v>16.7</v>
      </c>
      <c r="N157" s="2">
        <f>propocet!$L$12</f>
        <v>25.5625</v>
      </c>
      <c r="O157" s="2">
        <f>propocet!$L$13</f>
        <v>16.225000000000001</v>
      </c>
      <c r="P157" s="61">
        <f t="shared" si="51"/>
        <v>25.5625</v>
      </c>
      <c r="Q157" s="52">
        <v>30</v>
      </c>
      <c r="R157" s="2">
        <f t="shared" si="52"/>
        <v>11.0625</v>
      </c>
      <c r="S157" s="2">
        <f t="shared" si="53"/>
        <v>6.6375000000000028</v>
      </c>
      <c r="T157" s="2">
        <f t="shared" si="54"/>
        <v>7.2124999999999986</v>
      </c>
      <c r="U157" s="2">
        <f t="shared" si="55"/>
        <v>13.3</v>
      </c>
      <c r="V157" s="2">
        <f t="shared" si="56"/>
        <v>4.4375</v>
      </c>
      <c r="W157" s="2">
        <f t="shared" si="57"/>
        <v>13.774999999999999</v>
      </c>
      <c r="X157" s="2">
        <f t="shared" si="58"/>
        <v>8.2441666666666649</v>
      </c>
      <c r="Y157" s="2">
        <f t="shared" si="58"/>
        <v>8.2441666666666649</v>
      </c>
      <c r="Z157" s="2">
        <f t="shared" si="58"/>
        <v>8.2441666666666649</v>
      </c>
      <c r="AA157" s="2">
        <f t="shared" si="59"/>
        <v>56.425000000000004</v>
      </c>
      <c r="AB157" s="61">
        <f t="shared" si="60"/>
        <v>0</v>
      </c>
      <c r="AC157" s="61">
        <f t="shared" si="61"/>
        <v>56.425000000000004</v>
      </c>
      <c r="AD157" s="2">
        <f t="shared" si="62"/>
        <v>-4.4375</v>
      </c>
      <c r="AE157" s="2">
        <f t="shared" si="65"/>
        <v>22.1875</v>
      </c>
      <c r="AF157" s="52">
        <f t="shared" si="63"/>
        <v>78.612500000000011</v>
      </c>
      <c r="AG157" s="2">
        <f t="shared" si="66"/>
        <v>0</v>
      </c>
      <c r="AH157" s="67">
        <f t="shared" si="67"/>
        <v>0.238219696969697</v>
      </c>
      <c r="AI157" s="67">
        <f t="shared" si="68"/>
        <v>0.76178030303030297</v>
      </c>
      <c r="AJ157" s="2">
        <f t="shared" si="69"/>
        <v>310.9666666666667</v>
      </c>
      <c r="AK157" s="2">
        <f t="shared" si="70"/>
        <v>621.93333333333339</v>
      </c>
    </row>
    <row r="158" spans="1:37" hidden="1">
      <c r="A158" t="s">
        <v>751</v>
      </c>
      <c r="B158">
        <v>4</v>
      </c>
      <c r="C158" s="2">
        <f>VLOOKUP(A158,LB460_CO!B:L,11,0)</f>
        <v>54.914583333333326</v>
      </c>
      <c r="D158" s="2">
        <f>'c'!$B$7</f>
        <v>47.125</v>
      </c>
      <c r="E158" s="2">
        <f t="shared" si="48"/>
        <v>102.03958333333333</v>
      </c>
      <c r="F158" s="2">
        <f>'c'!$E$8</f>
        <v>123.57500000000002</v>
      </c>
      <c r="G158" s="52">
        <f t="shared" si="49"/>
        <v>225.61458333333334</v>
      </c>
      <c r="H158" s="52">
        <f t="shared" si="64"/>
        <v>902.45833333333337</v>
      </c>
      <c r="I158" s="2">
        <f t="shared" si="50"/>
        <v>20.407916666666665</v>
      </c>
      <c r="J158" s="2">
        <f>propocet!$L$2</f>
        <v>18.9375</v>
      </c>
      <c r="K158" s="2">
        <f>propocet!$L$5</f>
        <v>23.362499999999997</v>
      </c>
      <c r="L158" s="2">
        <f>propocet!$L$9</f>
        <v>22.787500000000001</v>
      </c>
      <c r="M158" s="2">
        <f>propocet!$L$11</f>
        <v>16.7</v>
      </c>
      <c r="N158" s="2">
        <f>propocet!$L$12</f>
        <v>25.5625</v>
      </c>
      <c r="O158" s="2">
        <f>propocet!$L$13</f>
        <v>16.225000000000001</v>
      </c>
      <c r="P158" s="61">
        <f t="shared" si="51"/>
        <v>25.5625</v>
      </c>
      <c r="Q158" s="52">
        <v>30</v>
      </c>
      <c r="R158" s="2">
        <f t="shared" si="52"/>
        <v>11.0625</v>
      </c>
      <c r="S158" s="2">
        <f t="shared" si="53"/>
        <v>6.6375000000000028</v>
      </c>
      <c r="T158" s="2">
        <f t="shared" si="54"/>
        <v>7.2124999999999986</v>
      </c>
      <c r="U158" s="2">
        <f t="shared" si="55"/>
        <v>13.3</v>
      </c>
      <c r="V158" s="2">
        <f t="shared" si="56"/>
        <v>4.4375</v>
      </c>
      <c r="W158" s="2">
        <f t="shared" si="57"/>
        <v>13.774999999999999</v>
      </c>
      <c r="X158" s="2">
        <f t="shared" si="58"/>
        <v>9.5920833333333348</v>
      </c>
      <c r="Y158" s="2">
        <f t="shared" si="58"/>
        <v>9.5920833333333348</v>
      </c>
      <c r="Z158" s="2">
        <f t="shared" si="58"/>
        <v>9.5920833333333348</v>
      </c>
      <c r="AA158" s="2">
        <f t="shared" si="59"/>
        <v>56.425000000000004</v>
      </c>
      <c r="AB158" s="61">
        <f t="shared" si="60"/>
        <v>0</v>
      </c>
      <c r="AC158" s="61">
        <f t="shared" si="61"/>
        <v>56.425000000000004</v>
      </c>
      <c r="AD158" s="2">
        <f t="shared" si="62"/>
        <v>-4.4375</v>
      </c>
      <c r="AE158" s="2">
        <f t="shared" si="65"/>
        <v>22.1875</v>
      </c>
      <c r="AF158" s="52">
        <f t="shared" si="63"/>
        <v>78.612500000000011</v>
      </c>
      <c r="AG158" s="2">
        <f t="shared" si="66"/>
        <v>0</v>
      </c>
      <c r="AH158" s="67">
        <f t="shared" si="67"/>
        <v>0.238219696969697</v>
      </c>
      <c r="AI158" s="67">
        <f t="shared" si="68"/>
        <v>0.76178030303030297</v>
      </c>
      <c r="AJ158" s="2">
        <f t="shared" si="69"/>
        <v>304.22708333333333</v>
      </c>
      <c r="AK158" s="2">
        <f t="shared" si="70"/>
        <v>1216.9083333333333</v>
      </c>
    </row>
    <row r="159" spans="1:37">
      <c r="A159" t="s">
        <v>329</v>
      </c>
      <c r="B159">
        <v>2</v>
      </c>
      <c r="C159" s="2">
        <f>VLOOKUP(A159,LB460_CO!B:L,11,0)</f>
        <v>171.81249999999997</v>
      </c>
      <c r="D159" s="2">
        <f>'c'!$B$7</f>
        <v>47.125</v>
      </c>
      <c r="E159" s="2">
        <f t="shared" si="48"/>
        <v>218.93749999999997</v>
      </c>
      <c r="F159" s="2">
        <f>'c'!$E$8</f>
        <v>123.57500000000002</v>
      </c>
      <c r="G159" s="52">
        <f t="shared" si="49"/>
        <v>342.51249999999999</v>
      </c>
      <c r="H159" s="52">
        <f t="shared" si="64"/>
        <v>685.02499999999998</v>
      </c>
      <c r="I159" s="2">
        <f t="shared" si="50"/>
        <v>43.787499999999994</v>
      </c>
      <c r="J159" s="2">
        <f>propocet!$L$2</f>
        <v>18.9375</v>
      </c>
      <c r="K159" s="2">
        <f>propocet!$L$5</f>
        <v>23.362499999999997</v>
      </c>
      <c r="L159" s="2">
        <f>propocet!$L$9</f>
        <v>22.787500000000001</v>
      </c>
      <c r="M159" s="2">
        <f>propocet!$L$11</f>
        <v>16.7</v>
      </c>
      <c r="N159" s="2">
        <f>propocet!$L$12</f>
        <v>25.5625</v>
      </c>
      <c r="O159" s="2">
        <f>propocet!$L$13</f>
        <v>16.225000000000001</v>
      </c>
      <c r="P159" s="61">
        <f t="shared" si="51"/>
        <v>43.787499999999994</v>
      </c>
      <c r="Q159" s="52">
        <v>30</v>
      </c>
      <c r="R159" s="2">
        <f t="shared" si="52"/>
        <v>11.0625</v>
      </c>
      <c r="S159" s="2">
        <f t="shared" si="53"/>
        <v>6.6375000000000028</v>
      </c>
      <c r="T159" s="2">
        <f t="shared" si="54"/>
        <v>7.2124999999999986</v>
      </c>
      <c r="U159" s="2">
        <f t="shared" si="55"/>
        <v>13.3</v>
      </c>
      <c r="V159" s="2">
        <f t="shared" si="56"/>
        <v>4.4375</v>
      </c>
      <c r="W159" s="2">
        <f t="shared" si="57"/>
        <v>13.774999999999999</v>
      </c>
      <c r="X159" s="2">
        <f t="shared" si="58"/>
        <v>-13.787499999999994</v>
      </c>
      <c r="Y159" s="2">
        <f t="shared" si="58"/>
        <v>-13.787499999999994</v>
      </c>
      <c r="Z159" s="2">
        <f t="shared" si="58"/>
        <v>-13.787499999999994</v>
      </c>
      <c r="AA159" s="2">
        <f t="shared" si="59"/>
        <v>56.425000000000004</v>
      </c>
      <c r="AB159" s="61">
        <f t="shared" si="60"/>
        <v>82.724999999999966</v>
      </c>
      <c r="AC159" s="61">
        <f t="shared" si="61"/>
        <v>139.14999999999998</v>
      </c>
      <c r="AD159" s="2">
        <f t="shared" si="62"/>
        <v>13.787499999999994</v>
      </c>
      <c r="AE159" s="2">
        <f t="shared" si="65"/>
        <v>0</v>
      </c>
      <c r="AF159" s="52">
        <f t="shared" si="63"/>
        <v>139.14999999999998</v>
      </c>
      <c r="AG159" s="2">
        <f t="shared" si="66"/>
        <v>68.937499999999972</v>
      </c>
      <c r="AH159" s="67">
        <f t="shared" si="67"/>
        <v>0.28889523265772193</v>
      </c>
      <c r="AI159" s="67">
        <f t="shared" si="68"/>
        <v>0.71110476734227812</v>
      </c>
      <c r="AJ159" s="2">
        <f t="shared" si="69"/>
        <v>481.66249999999997</v>
      </c>
      <c r="AK159" s="2">
        <f t="shared" si="70"/>
        <v>963.32499999999993</v>
      </c>
    </row>
    <row r="160" spans="1:37">
      <c r="A160" t="s">
        <v>330</v>
      </c>
      <c r="B160">
        <v>1</v>
      </c>
      <c r="C160" s="2">
        <f>VLOOKUP(A160,LB460_CO!B:L,11,0)</f>
        <v>221.01249999999999</v>
      </c>
      <c r="D160" s="2">
        <f>'c'!$B$7</f>
        <v>47.125</v>
      </c>
      <c r="E160" s="2">
        <f t="shared" si="48"/>
        <v>268.13749999999999</v>
      </c>
      <c r="F160" s="2">
        <f>'c'!$E$8</f>
        <v>123.57500000000002</v>
      </c>
      <c r="G160" s="52">
        <f t="shared" si="49"/>
        <v>391.71249999999998</v>
      </c>
      <c r="H160" s="52">
        <f t="shared" si="64"/>
        <v>391.71249999999998</v>
      </c>
      <c r="I160" s="2">
        <f t="shared" si="50"/>
        <v>53.627499999999998</v>
      </c>
      <c r="J160" s="2">
        <f>propocet!$L$2</f>
        <v>18.9375</v>
      </c>
      <c r="K160" s="2">
        <f>propocet!$L$5</f>
        <v>23.362499999999997</v>
      </c>
      <c r="L160" s="2">
        <f>propocet!$L$9</f>
        <v>22.787500000000001</v>
      </c>
      <c r="M160" s="2">
        <f>propocet!$L$11</f>
        <v>16.7</v>
      </c>
      <c r="N160" s="2">
        <f>propocet!$L$12</f>
        <v>25.5625</v>
      </c>
      <c r="O160" s="2">
        <f>propocet!$L$13</f>
        <v>16.225000000000001</v>
      </c>
      <c r="P160" s="61">
        <f t="shared" si="51"/>
        <v>53.627499999999998</v>
      </c>
      <c r="Q160" s="52">
        <v>30</v>
      </c>
      <c r="R160" s="2">
        <f t="shared" si="52"/>
        <v>11.0625</v>
      </c>
      <c r="S160" s="2">
        <f t="shared" si="53"/>
        <v>6.6375000000000028</v>
      </c>
      <c r="T160" s="2">
        <f t="shared" si="54"/>
        <v>7.2124999999999986</v>
      </c>
      <c r="U160" s="2">
        <f t="shared" si="55"/>
        <v>13.3</v>
      </c>
      <c r="V160" s="2">
        <f t="shared" si="56"/>
        <v>4.4375</v>
      </c>
      <c r="W160" s="2">
        <f t="shared" si="57"/>
        <v>13.774999999999999</v>
      </c>
      <c r="X160" s="2">
        <f t="shared" si="58"/>
        <v>-23.627499999999998</v>
      </c>
      <c r="Y160" s="2">
        <f t="shared" si="58"/>
        <v>-23.627499999999998</v>
      </c>
      <c r="Z160" s="2">
        <f t="shared" si="58"/>
        <v>-23.627499999999998</v>
      </c>
      <c r="AA160" s="2">
        <f t="shared" si="59"/>
        <v>56.425000000000004</v>
      </c>
      <c r="AB160" s="61">
        <f t="shared" si="60"/>
        <v>141.76499999999999</v>
      </c>
      <c r="AC160" s="61">
        <f t="shared" si="61"/>
        <v>198.19</v>
      </c>
      <c r="AD160" s="2">
        <f t="shared" si="62"/>
        <v>23.627499999999998</v>
      </c>
      <c r="AE160" s="2">
        <f t="shared" si="65"/>
        <v>0</v>
      </c>
      <c r="AF160" s="52">
        <f t="shared" si="63"/>
        <v>198.19</v>
      </c>
      <c r="AG160" s="2">
        <f t="shared" si="66"/>
        <v>118.13749999999999</v>
      </c>
      <c r="AH160" s="67">
        <f t="shared" si="67"/>
        <v>0.33597077483143406</v>
      </c>
      <c r="AI160" s="67">
        <f t="shared" si="68"/>
        <v>0.664029225168566</v>
      </c>
      <c r="AJ160" s="2">
        <f t="shared" si="69"/>
        <v>589.90249999999992</v>
      </c>
      <c r="AK160" s="2">
        <f t="shared" si="70"/>
        <v>589.90249999999992</v>
      </c>
    </row>
    <row r="161" spans="1:37">
      <c r="A161" t="s">
        <v>331</v>
      </c>
      <c r="B161">
        <v>17</v>
      </c>
      <c r="C161" s="2">
        <f>VLOOKUP(A161,LB460_CO!B:L,11,0)</f>
        <v>221.01249999999999</v>
      </c>
      <c r="D161" s="2">
        <f>'c'!$B$7</f>
        <v>47.125</v>
      </c>
      <c r="E161" s="2">
        <f t="shared" si="48"/>
        <v>268.13749999999999</v>
      </c>
      <c r="F161" s="2">
        <f>'c'!$E$8</f>
        <v>123.57500000000002</v>
      </c>
      <c r="G161" s="52">
        <f t="shared" si="49"/>
        <v>391.71249999999998</v>
      </c>
      <c r="H161" s="52">
        <f t="shared" si="64"/>
        <v>6659.1124999999993</v>
      </c>
      <c r="I161" s="2">
        <f t="shared" si="50"/>
        <v>53.627499999999998</v>
      </c>
      <c r="J161" s="2">
        <f>propocet!$L$2</f>
        <v>18.9375</v>
      </c>
      <c r="K161" s="2">
        <f>propocet!$L$5</f>
        <v>23.362499999999997</v>
      </c>
      <c r="L161" s="2">
        <f>propocet!$L$9</f>
        <v>22.787500000000001</v>
      </c>
      <c r="M161" s="2">
        <f>propocet!$L$11</f>
        <v>16.7</v>
      </c>
      <c r="N161" s="2">
        <f>propocet!$L$12</f>
        <v>25.5625</v>
      </c>
      <c r="O161" s="2">
        <f>propocet!$L$13</f>
        <v>16.225000000000001</v>
      </c>
      <c r="P161" s="61">
        <f t="shared" si="51"/>
        <v>53.627499999999998</v>
      </c>
      <c r="Q161" s="52">
        <v>30</v>
      </c>
      <c r="R161" s="2">
        <f t="shared" si="52"/>
        <v>11.0625</v>
      </c>
      <c r="S161" s="2">
        <f t="shared" si="53"/>
        <v>6.6375000000000028</v>
      </c>
      <c r="T161" s="2">
        <f t="shared" si="54"/>
        <v>7.2124999999999986</v>
      </c>
      <c r="U161" s="2">
        <f t="shared" si="55"/>
        <v>13.3</v>
      </c>
      <c r="V161" s="2">
        <f t="shared" si="56"/>
        <v>4.4375</v>
      </c>
      <c r="W161" s="2">
        <f t="shared" si="57"/>
        <v>13.774999999999999</v>
      </c>
      <c r="X161" s="2">
        <f t="shared" si="58"/>
        <v>-23.627499999999998</v>
      </c>
      <c r="Y161" s="2">
        <f t="shared" si="58"/>
        <v>-23.627499999999998</v>
      </c>
      <c r="Z161" s="2">
        <f t="shared" si="58"/>
        <v>-23.627499999999998</v>
      </c>
      <c r="AA161" s="2">
        <f t="shared" si="59"/>
        <v>56.425000000000004</v>
      </c>
      <c r="AB161" s="61">
        <f t="shared" si="60"/>
        <v>141.76499999999999</v>
      </c>
      <c r="AC161" s="61">
        <f t="shared" si="61"/>
        <v>198.19</v>
      </c>
      <c r="AD161" s="2">
        <f t="shared" si="62"/>
        <v>23.627499999999998</v>
      </c>
      <c r="AE161" s="2">
        <f t="shared" si="65"/>
        <v>0</v>
      </c>
      <c r="AF161" s="52">
        <f t="shared" si="63"/>
        <v>198.19</v>
      </c>
      <c r="AG161" s="2">
        <f t="shared" si="66"/>
        <v>118.13749999999999</v>
      </c>
      <c r="AH161" s="67">
        <f t="shared" si="67"/>
        <v>0.33597077483143406</v>
      </c>
      <c r="AI161" s="67">
        <f t="shared" si="68"/>
        <v>0.664029225168566</v>
      </c>
      <c r="AJ161" s="2">
        <f t="shared" si="69"/>
        <v>589.90249999999992</v>
      </c>
      <c r="AK161" s="2">
        <f t="shared" si="70"/>
        <v>10028.342499999999</v>
      </c>
    </row>
    <row r="162" spans="1:37">
      <c r="A162" t="s">
        <v>658</v>
      </c>
      <c r="B162">
        <v>12</v>
      </c>
      <c r="C162" s="2">
        <f>VLOOKUP(A162,LB460_CO!B:L,11,0)</f>
        <v>170.83541666666665</v>
      </c>
      <c r="D162" s="2">
        <f>'c'!$B$7</f>
        <v>47.125</v>
      </c>
      <c r="E162" s="2">
        <f t="shared" si="48"/>
        <v>217.96041666666665</v>
      </c>
      <c r="F162" s="2">
        <f>'c'!$E$8</f>
        <v>123.57500000000002</v>
      </c>
      <c r="G162" s="52">
        <f t="shared" si="49"/>
        <v>341.53541666666666</v>
      </c>
      <c r="H162" s="52">
        <f t="shared" si="64"/>
        <v>4098.4250000000002</v>
      </c>
      <c r="I162" s="2">
        <f t="shared" si="50"/>
        <v>43.592083333333328</v>
      </c>
      <c r="J162" s="2">
        <f>propocet!$L$2</f>
        <v>18.9375</v>
      </c>
      <c r="K162" s="2">
        <f>propocet!$L$5</f>
        <v>23.362499999999997</v>
      </c>
      <c r="L162" s="2">
        <f>propocet!$L$9</f>
        <v>22.787500000000001</v>
      </c>
      <c r="M162" s="2">
        <f>propocet!$L$11</f>
        <v>16.7</v>
      </c>
      <c r="N162" s="2">
        <f>propocet!$L$12</f>
        <v>25.5625</v>
      </c>
      <c r="O162" s="2">
        <f>propocet!$L$13</f>
        <v>16.225000000000001</v>
      </c>
      <c r="P162" s="61">
        <f t="shared" si="51"/>
        <v>43.592083333333328</v>
      </c>
      <c r="Q162" s="52">
        <v>30</v>
      </c>
      <c r="R162" s="2">
        <f t="shared" si="52"/>
        <v>11.0625</v>
      </c>
      <c r="S162" s="2">
        <f t="shared" si="53"/>
        <v>6.6375000000000028</v>
      </c>
      <c r="T162" s="2">
        <f t="shared" si="54"/>
        <v>7.2124999999999986</v>
      </c>
      <c r="U162" s="2">
        <f t="shared" si="55"/>
        <v>13.3</v>
      </c>
      <c r="V162" s="2">
        <f t="shared" si="56"/>
        <v>4.4375</v>
      </c>
      <c r="W162" s="2">
        <f t="shared" si="57"/>
        <v>13.774999999999999</v>
      </c>
      <c r="X162" s="2">
        <f t="shared" si="58"/>
        <v>-13.592083333333328</v>
      </c>
      <c r="Y162" s="2">
        <f t="shared" si="58"/>
        <v>-13.592083333333328</v>
      </c>
      <c r="Z162" s="2">
        <f t="shared" si="58"/>
        <v>-13.592083333333328</v>
      </c>
      <c r="AA162" s="2">
        <f t="shared" si="59"/>
        <v>56.425000000000004</v>
      </c>
      <c r="AB162" s="61">
        <f t="shared" si="60"/>
        <v>81.552499999999966</v>
      </c>
      <c r="AC162" s="61">
        <f t="shared" si="61"/>
        <v>137.97749999999996</v>
      </c>
      <c r="AD162" s="2">
        <f t="shared" si="62"/>
        <v>13.592083333333328</v>
      </c>
      <c r="AE162" s="2">
        <f t="shared" si="65"/>
        <v>0</v>
      </c>
      <c r="AF162" s="52">
        <f t="shared" si="63"/>
        <v>137.97749999999996</v>
      </c>
      <c r="AG162" s="2">
        <f t="shared" si="66"/>
        <v>67.960416666666646</v>
      </c>
      <c r="AH162" s="67">
        <f t="shared" si="67"/>
        <v>0.28774511635505123</v>
      </c>
      <c r="AI162" s="67">
        <f t="shared" si="68"/>
        <v>0.71225488364494871</v>
      </c>
      <c r="AJ162" s="2">
        <f t="shared" si="69"/>
        <v>479.51291666666663</v>
      </c>
      <c r="AK162" s="2">
        <f t="shared" si="70"/>
        <v>5754.1549999999997</v>
      </c>
    </row>
    <row r="163" spans="1:37">
      <c r="A163" t="s">
        <v>659</v>
      </c>
      <c r="B163">
        <v>3</v>
      </c>
      <c r="C163" s="2">
        <f>VLOOKUP(A163,LB460_CO!B:L,11,0)</f>
        <v>138.54999999999998</v>
      </c>
      <c r="D163" s="2">
        <f>'c'!$B$7</f>
        <v>47.125</v>
      </c>
      <c r="E163" s="2">
        <f t="shared" si="48"/>
        <v>185.67499999999998</v>
      </c>
      <c r="F163" s="2">
        <f>'c'!$E$8</f>
        <v>123.57500000000002</v>
      </c>
      <c r="G163" s="52">
        <f t="shared" si="49"/>
        <v>309.25</v>
      </c>
      <c r="H163" s="52">
        <f t="shared" si="64"/>
        <v>927.75</v>
      </c>
      <c r="I163" s="2">
        <f t="shared" si="50"/>
        <v>37.134999999999998</v>
      </c>
      <c r="J163" s="2">
        <f>propocet!$L$2</f>
        <v>18.9375</v>
      </c>
      <c r="K163" s="2">
        <f>propocet!$L$5</f>
        <v>23.362499999999997</v>
      </c>
      <c r="L163" s="2">
        <f>propocet!$L$9</f>
        <v>22.787500000000001</v>
      </c>
      <c r="M163" s="2">
        <f>propocet!$L$11</f>
        <v>16.7</v>
      </c>
      <c r="N163" s="2">
        <f>propocet!$L$12</f>
        <v>25.5625</v>
      </c>
      <c r="O163" s="2">
        <f>propocet!$L$13</f>
        <v>16.225000000000001</v>
      </c>
      <c r="P163" s="61">
        <f t="shared" si="51"/>
        <v>37.134999999999998</v>
      </c>
      <c r="Q163" s="52">
        <v>30</v>
      </c>
      <c r="R163" s="2">
        <f t="shared" si="52"/>
        <v>11.0625</v>
      </c>
      <c r="S163" s="2">
        <f t="shared" si="53"/>
        <v>6.6375000000000028</v>
      </c>
      <c r="T163" s="2">
        <f t="shared" si="54"/>
        <v>7.2124999999999986</v>
      </c>
      <c r="U163" s="2">
        <f t="shared" si="55"/>
        <v>13.3</v>
      </c>
      <c r="V163" s="2">
        <f t="shared" si="56"/>
        <v>4.4375</v>
      </c>
      <c r="W163" s="2">
        <f t="shared" si="57"/>
        <v>13.774999999999999</v>
      </c>
      <c r="X163" s="2">
        <f t="shared" si="58"/>
        <v>-7.134999999999998</v>
      </c>
      <c r="Y163" s="2">
        <f t="shared" si="58"/>
        <v>-7.134999999999998</v>
      </c>
      <c r="Z163" s="2">
        <f t="shared" si="58"/>
        <v>-7.134999999999998</v>
      </c>
      <c r="AA163" s="2">
        <f t="shared" si="59"/>
        <v>56.425000000000004</v>
      </c>
      <c r="AB163" s="61">
        <f t="shared" si="60"/>
        <v>42.809999999999988</v>
      </c>
      <c r="AC163" s="61">
        <f t="shared" si="61"/>
        <v>99.234999999999985</v>
      </c>
      <c r="AD163" s="2">
        <f t="shared" si="62"/>
        <v>7.134999999999998</v>
      </c>
      <c r="AE163" s="2">
        <f t="shared" si="65"/>
        <v>0</v>
      </c>
      <c r="AF163" s="52">
        <f t="shared" si="63"/>
        <v>99.234999999999985</v>
      </c>
      <c r="AG163" s="2">
        <f t="shared" si="66"/>
        <v>35.67499999999999</v>
      </c>
      <c r="AH163" s="67">
        <f t="shared" si="67"/>
        <v>0.24293425707186309</v>
      </c>
      <c r="AI163" s="67">
        <f t="shared" si="68"/>
        <v>0.75706574292813689</v>
      </c>
      <c r="AJ163" s="2">
        <f t="shared" si="69"/>
        <v>408.48500000000001</v>
      </c>
      <c r="AK163" s="2">
        <f t="shared" si="70"/>
        <v>1225.4549999999999</v>
      </c>
    </row>
    <row r="164" spans="1:37">
      <c r="A164" t="s">
        <v>426</v>
      </c>
      <c r="B164">
        <v>6</v>
      </c>
      <c r="C164" s="2">
        <f>VLOOKUP(A164,LB460_CO!B:L,11,0)</f>
        <v>218.21562500000002</v>
      </c>
      <c r="D164" s="2">
        <f>'c'!$B$7</f>
        <v>47.125</v>
      </c>
      <c r="E164" s="2">
        <f t="shared" si="48"/>
        <v>265.34062500000005</v>
      </c>
      <c r="F164" s="2">
        <f>'c'!$E$8</f>
        <v>123.57500000000002</v>
      </c>
      <c r="G164" s="52">
        <f t="shared" si="49"/>
        <v>388.91562500000009</v>
      </c>
      <c r="H164" s="52">
        <f t="shared" si="64"/>
        <v>2333.4937500000005</v>
      </c>
      <c r="I164" s="2">
        <f t="shared" si="50"/>
        <v>53.068125000000009</v>
      </c>
      <c r="J164" s="2">
        <f>propocet!$L$2</f>
        <v>18.9375</v>
      </c>
      <c r="K164" s="2">
        <f>propocet!$L$5</f>
        <v>23.362499999999997</v>
      </c>
      <c r="L164" s="2">
        <f>propocet!$L$9</f>
        <v>22.787500000000001</v>
      </c>
      <c r="M164" s="2">
        <f>propocet!$L$11</f>
        <v>16.7</v>
      </c>
      <c r="N164" s="2">
        <f>propocet!$L$12</f>
        <v>25.5625</v>
      </c>
      <c r="O164" s="2">
        <f>propocet!$L$13</f>
        <v>16.225000000000001</v>
      </c>
      <c r="P164" s="61">
        <f t="shared" si="51"/>
        <v>53.068125000000009</v>
      </c>
      <c r="Q164" s="52">
        <v>30</v>
      </c>
      <c r="R164" s="2">
        <f t="shared" si="52"/>
        <v>11.0625</v>
      </c>
      <c r="S164" s="2">
        <f t="shared" si="53"/>
        <v>6.6375000000000028</v>
      </c>
      <c r="T164" s="2">
        <f t="shared" si="54"/>
        <v>7.2124999999999986</v>
      </c>
      <c r="U164" s="2">
        <f t="shared" si="55"/>
        <v>13.3</v>
      </c>
      <c r="V164" s="2">
        <f t="shared" si="56"/>
        <v>4.4375</v>
      </c>
      <c r="W164" s="2">
        <f t="shared" si="57"/>
        <v>13.774999999999999</v>
      </c>
      <c r="X164" s="2">
        <f t="shared" si="58"/>
        <v>-23.068125000000009</v>
      </c>
      <c r="Y164" s="2">
        <f t="shared" si="58"/>
        <v>-23.068125000000009</v>
      </c>
      <c r="Z164" s="2">
        <f t="shared" si="58"/>
        <v>-23.068125000000009</v>
      </c>
      <c r="AA164" s="2">
        <f t="shared" si="59"/>
        <v>56.425000000000004</v>
      </c>
      <c r="AB164" s="61">
        <f t="shared" si="60"/>
        <v>138.40875000000005</v>
      </c>
      <c r="AC164" s="61">
        <f t="shared" si="61"/>
        <v>194.83375000000007</v>
      </c>
      <c r="AD164" s="2">
        <f t="shared" si="62"/>
        <v>23.068125000000009</v>
      </c>
      <c r="AE164" s="2">
        <f t="shared" si="65"/>
        <v>0</v>
      </c>
      <c r="AF164" s="52">
        <f t="shared" si="63"/>
        <v>194.83375000000007</v>
      </c>
      <c r="AG164" s="2">
        <f t="shared" si="66"/>
        <v>115.34062500000005</v>
      </c>
      <c r="AH164" s="67">
        <f t="shared" si="67"/>
        <v>0.33376266998144544</v>
      </c>
      <c r="AI164" s="67">
        <f t="shared" si="68"/>
        <v>0.66623733001855456</v>
      </c>
      <c r="AJ164" s="2">
        <f t="shared" si="69"/>
        <v>583.7493750000001</v>
      </c>
      <c r="AK164" s="2">
        <f t="shared" si="70"/>
        <v>3502.4962500000006</v>
      </c>
    </row>
    <row r="165" spans="1:37">
      <c r="A165" t="s">
        <v>332</v>
      </c>
      <c r="B165">
        <v>3</v>
      </c>
      <c r="C165" s="2">
        <f>VLOOKUP(A165,LB460_CO!B:L,11,0)</f>
        <v>196.99062499999999</v>
      </c>
      <c r="D165" s="2">
        <f>'c'!$B$7</f>
        <v>47.125</v>
      </c>
      <c r="E165" s="2">
        <f t="shared" si="48"/>
        <v>244.11562499999999</v>
      </c>
      <c r="F165" s="2">
        <f>'c'!$E$8</f>
        <v>123.57500000000002</v>
      </c>
      <c r="G165" s="52">
        <f t="shared" si="49"/>
        <v>367.69062500000001</v>
      </c>
      <c r="H165" s="52">
        <f t="shared" si="64"/>
        <v>1103.0718750000001</v>
      </c>
      <c r="I165" s="2">
        <f t="shared" si="50"/>
        <v>48.823124999999997</v>
      </c>
      <c r="J165" s="2">
        <f>propocet!$L$2</f>
        <v>18.9375</v>
      </c>
      <c r="K165" s="2">
        <f>propocet!$L$5</f>
        <v>23.362499999999997</v>
      </c>
      <c r="L165" s="2">
        <f>propocet!$L$9</f>
        <v>22.787500000000001</v>
      </c>
      <c r="M165" s="2">
        <f>propocet!$L$11</f>
        <v>16.7</v>
      </c>
      <c r="N165" s="2">
        <f>propocet!$L$12</f>
        <v>25.5625</v>
      </c>
      <c r="O165" s="2">
        <f>propocet!$L$13</f>
        <v>16.225000000000001</v>
      </c>
      <c r="P165" s="61">
        <f t="shared" si="51"/>
        <v>48.823124999999997</v>
      </c>
      <c r="Q165" s="52">
        <v>30</v>
      </c>
      <c r="R165" s="2">
        <f t="shared" si="52"/>
        <v>11.0625</v>
      </c>
      <c r="S165" s="2">
        <f t="shared" si="53"/>
        <v>6.6375000000000028</v>
      </c>
      <c r="T165" s="2">
        <f t="shared" si="54"/>
        <v>7.2124999999999986</v>
      </c>
      <c r="U165" s="2">
        <f t="shared" si="55"/>
        <v>13.3</v>
      </c>
      <c r="V165" s="2">
        <f t="shared" si="56"/>
        <v>4.4375</v>
      </c>
      <c r="W165" s="2">
        <f t="shared" si="57"/>
        <v>13.774999999999999</v>
      </c>
      <c r="X165" s="2">
        <f t="shared" si="58"/>
        <v>-18.823124999999997</v>
      </c>
      <c r="Y165" s="2">
        <f t="shared" si="58"/>
        <v>-18.823124999999997</v>
      </c>
      <c r="Z165" s="2">
        <f t="shared" si="58"/>
        <v>-18.823124999999997</v>
      </c>
      <c r="AA165" s="2">
        <f t="shared" si="59"/>
        <v>56.425000000000004</v>
      </c>
      <c r="AB165" s="61">
        <f t="shared" si="60"/>
        <v>112.93874999999998</v>
      </c>
      <c r="AC165" s="61">
        <f t="shared" si="61"/>
        <v>169.36374999999998</v>
      </c>
      <c r="AD165" s="2">
        <f t="shared" si="62"/>
        <v>18.823124999999997</v>
      </c>
      <c r="AE165" s="2">
        <f t="shared" si="65"/>
        <v>0</v>
      </c>
      <c r="AF165" s="52">
        <f t="shared" si="63"/>
        <v>169.36374999999998</v>
      </c>
      <c r="AG165" s="2">
        <f t="shared" si="66"/>
        <v>94.115624999999994</v>
      </c>
      <c r="AH165" s="67">
        <f t="shared" si="67"/>
        <v>0.31535680162739577</v>
      </c>
      <c r="AI165" s="67">
        <f t="shared" si="68"/>
        <v>0.68464319837260423</v>
      </c>
      <c r="AJ165" s="2">
        <f t="shared" si="69"/>
        <v>537.05437499999994</v>
      </c>
      <c r="AK165" s="2">
        <f t="shared" si="70"/>
        <v>1611.1631249999998</v>
      </c>
    </row>
    <row r="166" spans="1:37">
      <c r="A166" t="s">
        <v>333</v>
      </c>
      <c r="B166">
        <v>3</v>
      </c>
      <c r="C166" s="2">
        <f>VLOOKUP(A166,LB460_CO!B:L,11,0)</f>
        <v>196.99062499999999</v>
      </c>
      <c r="D166" s="2">
        <f>'c'!$B$7</f>
        <v>47.125</v>
      </c>
      <c r="E166" s="2">
        <f t="shared" si="48"/>
        <v>244.11562499999999</v>
      </c>
      <c r="F166" s="2">
        <f>'c'!$E$8</f>
        <v>123.57500000000002</v>
      </c>
      <c r="G166" s="52">
        <f t="shared" si="49"/>
        <v>367.69062500000001</v>
      </c>
      <c r="H166" s="52">
        <f t="shared" si="64"/>
        <v>1103.0718750000001</v>
      </c>
      <c r="I166" s="2">
        <f t="shared" si="50"/>
        <v>48.823124999999997</v>
      </c>
      <c r="J166" s="2">
        <f>propocet!$L$2</f>
        <v>18.9375</v>
      </c>
      <c r="K166" s="2">
        <f>propocet!$L$5</f>
        <v>23.362499999999997</v>
      </c>
      <c r="L166" s="2">
        <f>propocet!$L$9</f>
        <v>22.787500000000001</v>
      </c>
      <c r="M166" s="2">
        <f>propocet!$L$11</f>
        <v>16.7</v>
      </c>
      <c r="N166" s="2">
        <f>propocet!$L$12</f>
        <v>25.5625</v>
      </c>
      <c r="O166" s="2">
        <f>propocet!$L$13</f>
        <v>16.225000000000001</v>
      </c>
      <c r="P166" s="61">
        <f t="shared" si="51"/>
        <v>48.823124999999997</v>
      </c>
      <c r="Q166" s="52">
        <v>30</v>
      </c>
      <c r="R166" s="2">
        <f t="shared" si="52"/>
        <v>11.0625</v>
      </c>
      <c r="S166" s="2">
        <f t="shared" si="53"/>
        <v>6.6375000000000028</v>
      </c>
      <c r="T166" s="2">
        <f t="shared" si="54"/>
        <v>7.2124999999999986</v>
      </c>
      <c r="U166" s="2">
        <f t="shared" si="55"/>
        <v>13.3</v>
      </c>
      <c r="V166" s="2">
        <f t="shared" si="56"/>
        <v>4.4375</v>
      </c>
      <c r="W166" s="2">
        <f t="shared" si="57"/>
        <v>13.774999999999999</v>
      </c>
      <c r="X166" s="2">
        <f t="shared" si="58"/>
        <v>-18.823124999999997</v>
      </c>
      <c r="Y166" s="2">
        <f t="shared" si="58"/>
        <v>-18.823124999999997</v>
      </c>
      <c r="Z166" s="2">
        <f t="shared" si="58"/>
        <v>-18.823124999999997</v>
      </c>
      <c r="AA166" s="2">
        <f t="shared" si="59"/>
        <v>56.425000000000004</v>
      </c>
      <c r="AB166" s="61">
        <f t="shared" si="60"/>
        <v>112.93874999999998</v>
      </c>
      <c r="AC166" s="61">
        <f t="shared" si="61"/>
        <v>169.36374999999998</v>
      </c>
      <c r="AD166" s="2">
        <f t="shared" si="62"/>
        <v>18.823124999999997</v>
      </c>
      <c r="AE166" s="2">
        <f t="shared" si="65"/>
        <v>0</v>
      </c>
      <c r="AF166" s="52">
        <f t="shared" si="63"/>
        <v>169.36374999999998</v>
      </c>
      <c r="AG166" s="2">
        <f t="shared" si="66"/>
        <v>94.115624999999994</v>
      </c>
      <c r="AH166" s="67">
        <f t="shared" si="67"/>
        <v>0.31535680162739577</v>
      </c>
      <c r="AI166" s="67">
        <f t="shared" si="68"/>
        <v>0.68464319837260423</v>
      </c>
      <c r="AJ166" s="2">
        <f t="shared" si="69"/>
        <v>537.05437499999994</v>
      </c>
      <c r="AK166" s="2">
        <f t="shared" si="70"/>
        <v>1611.1631249999998</v>
      </c>
    </row>
    <row r="167" spans="1:37">
      <c r="A167" t="s">
        <v>644</v>
      </c>
      <c r="B167">
        <v>15</v>
      </c>
      <c r="C167" s="2">
        <f>VLOOKUP(A167,LB460_CO!B:L,11,0)</f>
        <v>142.43750000000003</v>
      </c>
      <c r="D167" s="2">
        <f>'c'!$B$7</f>
        <v>47.125</v>
      </c>
      <c r="E167" s="2">
        <f t="shared" si="48"/>
        <v>189.56250000000003</v>
      </c>
      <c r="F167" s="2">
        <f>'c'!$E$8</f>
        <v>123.57500000000002</v>
      </c>
      <c r="G167" s="52">
        <f t="shared" si="49"/>
        <v>313.13750000000005</v>
      </c>
      <c r="H167" s="52">
        <f t="shared" si="64"/>
        <v>4697.0625000000009</v>
      </c>
      <c r="I167" s="2">
        <f t="shared" si="50"/>
        <v>37.912500000000009</v>
      </c>
      <c r="J167" s="2">
        <f>propocet!$L$2</f>
        <v>18.9375</v>
      </c>
      <c r="K167" s="2">
        <f>propocet!$L$5</f>
        <v>23.362499999999997</v>
      </c>
      <c r="L167" s="2">
        <f>propocet!$L$9</f>
        <v>22.787500000000001</v>
      </c>
      <c r="M167" s="2">
        <f>propocet!$L$11</f>
        <v>16.7</v>
      </c>
      <c r="N167" s="2">
        <f>propocet!$L$12</f>
        <v>25.5625</v>
      </c>
      <c r="O167" s="2">
        <f>propocet!$L$13</f>
        <v>16.225000000000001</v>
      </c>
      <c r="P167" s="61">
        <f t="shared" si="51"/>
        <v>37.912500000000009</v>
      </c>
      <c r="Q167" s="52">
        <v>30</v>
      </c>
      <c r="R167" s="2">
        <f t="shared" si="52"/>
        <v>11.0625</v>
      </c>
      <c r="S167" s="2">
        <f t="shared" si="53"/>
        <v>6.6375000000000028</v>
      </c>
      <c r="T167" s="2">
        <f t="shared" si="54"/>
        <v>7.2124999999999986</v>
      </c>
      <c r="U167" s="2">
        <f t="shared" si="55"/>
        <v>13.3</v>
      </c>
      <c r="V167" s="2">
        <f t="shared" si="56"/>
        <v>4.4375</v>
      </c>
      <c r="W167" s="2">
        <f t="shared" si="57"/>
        <v>13.774999999999999</v>
      </c>
      <c r="X167" s="2">
        <f t="shared" si="58"/>
        <v>-7.9125000000000085</v>
      </c>
      <c r="Y167" s="2">
        <f t="shared" si="58"/>
        <v>-7.9125000000000085</v>
      </c>
      <c r="Z167" s="2">
        <f t="shared" si="58"/>
        <v>-7.9125000000000085</v>
      </c>
      <c r="AA167" s="2">
        <f t="shared" si="59"/>
        <v>56.425000000000004</v>
      </c>
      <c r="AB167" s="61">
        <f t="shared" si="60"/>
        <v>47.475000000000051</v>
      </c>
      <c r="AC167" s="61">
        <f t="shared" si="61"/>
        <v>103.90000000000006</v>
      </c>
      <c r="AD167" s="2">
        <f t="shared" si="62"/>
        <v>7.9125000000000085</v>
      </c>
      <c r="AE167" s="2">
        <f t="shared" si="65"/>
        <v>0</v>
      </c>
      <c r="AF167" s="52">
        <f t="shared" si="63"/>
        <v>103.90000000000006</v>
      </c>
      <c r="AG167" s="2">
        <f t="shared" si="66"/>
        <v>39.562500000000043</v>
      </c>
      <c r="AH167" s="67">
        <f t="shared" si="67"/>
        <v>0.24913826694242136</v>
      </c>
      <c r="AI167" s="67">
        <f t="shared" si="68"/>
        <v>0.75086173305757864</v>
      </c>
      <c r="AJ167" s="2">
        <f t="shared" si="69"/>
        <v>417.03750000000014</v>
      </c>
      <c r="AK167" s="2">
        <f t="shared" si="70"/>
        <v>6255.5625000000018</v>
      </c>
    </row>
    <row r="168" spans="1:37" hidden="1">
      <c r="A168" t="s">
        <v>786</v>
      </c>
      <c r="B168">
        <v>11</v>
      </c>
      <c r="C168" s="2">
        <f>VLOOKUP(A168,LB460_CO!B:L,11,0)</f>
        <v>72.012499999999989</v>
      </c>
      <c r="D168" s="2">
        <f>'c'!$B$7</f>
        <v>47.125</v>
      </c>
      <c r="E168" s="2">
        <f t="shared" si="48"/>
        <v>119.13749999999999</v>
      </c>
      <c r="F168" s="2">
        <f>'c'!$E$8</f>
        <v>123.57500000000002</v>
      </c>
      <c r="G168" s="52">
        <f t="shared" si="49"/>
        <v>242.71250000000001</v>
      </c>
      <c r="H168" s="52">
        <f t="shared" si="64"/>
        <v>2669.8375000000001</v>
      </c>
      <c r="I168" s="2">
        <f t="shared" si="50"/>
        <v>23.827499999999997</v>
      </c>
      <c r="J168" s="2">
        <f>propocet!$L$2</f>
        <v>18.9375</v>
      </c>
      <c r="K168" s="2">
        <f>propocet!$L$5</f>
        <v>23.362499999999997</v>
      </c>
      <c r="L168" s="2">
        <f>propocet!$L$9</f>
        <v>22.787500000000001</v>
      </c>
      <c r="M168" s="2">
        <f>propocet!$L$11</f>
        <v>16.7</v>
      </c>
      <c r="N168" s="2">
        <f>propocet!$L$12</f>
        <v>25.5625</v>
      </c>
      <c r="O168" s="2">
        <f>propocet!$L$13</f>
        <v>16.225000000000001</v>
      </c>
      <c r="P168" s="61">
        <f t="shared" si="51"/>
        <v>25.5625</v>
      </c>
      <c r="Q168" s="52">
        <v>30</v>
      </c>
      <c r="R168" s="2">
        <f t="shared" si="52"/>
        <v>11.0625</v>
      </c>
      <c r="S168" s="2">
        <f t="shared" si="53"/>
        <v>6.6375000000000028</v>
      </c>
      <c r="T168" s="2">
        <f t="shared" si="54"/>
        <v>7.2124999999999986</v>
      </c>
      <c r="U168" s="2">
        <f t="shared" si="55"/>
        <v>13.3</v>
      </c>
      <c r="V168" s="2">
        <f t="shared" si="56"/>
        <v>4.4375</v>
      </c>
      <c r="W168" s="2">
        <f t="shared" si="57"/>
        <v>13.774999999999999</v>
      </c>
      <c r="X168" s="2">
        <f t="shared" si="58"/>
        <v>6.172500000000003</v>
      </c>
      <c r="Y168" s="2">
        <f t="shared" si="58"/>
        <v>6.172500000000003</v>
      </c>
      <c r="Z168" s="2">
        <f t="shared" si="58"/>
        <v>6.172500000000003</v>
      </c>
      <c r="AA168" s="2">
        <f t="shared" si="59"/>
        <v>56.425000000000004</v>
      </c>
      <c r="AB168" s="61">
        <f t="shared" si="60"/>
        <v>0</v>
      </c>
      <c r="AC168" s="61">
        <f t="shared" si="61"/>
        <v>56.425000000000004</v>
      </c>
      <c r="AD168" s="2">
        <f t="shared" si="62"/>
        <v>-4.4375</v>
      </c>
      <c r="AE168" s="2">
        <f t="shared" si="65"/>
        <v>22.1875</v>
      </c>
      <c r="AF168" s="52">
        <f t="shared" si="63"/>
        <v>78.612500000000011</v>
      </c>
      <c r="AG168" s="2">
        <f t="shared" si="66"/>
        <v>0</v>
      </c>
      <c r="AH168" s="67">
        <f t="shared" si="67"/>
        <v>0.238219696969697</v>
      </c>
      <c r="AI168" s="67">
        <f t="shared" si="68"/>
        <v>0.76178030303030297</v>
      </c>
      <c r="AJ168" s="2">
        <f t="shared" si="69"/>
        <v>321.32499999999999</v>
      </c>
      <c r="AK168" s="2">
        <f t="shared" si="70"/>
        <v>3534.5749999999998</v>
      </c>
    </row>
    <row r="169" spans="1:37" hidden="1">
      <c r="A169" t="s">
        <v>645</v>
      </c>
      <c r="B169">
        <v>10</v>
      </c>
      <c r="C169" s="2">
        <f>VLOOKUP(A169,LB460_CO!B:L,11,0)</f>
        <v>93.237499999999983</v>
      </c>
      <c r="D169" s="2">
        <f>'c'!$B$7</f>
        <v>47.125</v>
      </c>
      <c r="E169" s="2">
        <f t="shared" si="48"/>
        <v>140.36249999999998</v>
      </c>
      <c r="F169" s="2">
        <f>'c'!$E$8</f>
        <v>123.57500000000002</v>
      </c>
      <c r="G169" s="52">
        <f t="shared" si="49"/>
        <v>263.9375</v>
      </c>
      <c r="H169" s="52">
        <f t="shared" si="64"/>
        <v>2639.375</v>
      </c>
      <c r="I169" s="2">
        <f t="shared" si="50"/>
        <v>28.072499999999998</v>
      </c>
      <c r="J169" s="2">
        <f>propocet!$L$2</f>
        <v>18.9375</v>
      </c>
      <c r="K169" s="2">
        <f>propocet!$L$5</f>
        <v>23.362499999999997</v>
      </c>
      <c r="L169" s="2">
        <f>propocet!$L$9</f>
        <v>22.787500000000001</v>
      </c>
      <c r="M169" s="2">
        <f>propocet!$L$11</f>
        <v>16.7</v>
      </c>
      <c r="N169" s="2">
        <f>propocet!$L$12</f>
        <v>25.5625</v>
      </c>
      <c r="O169" s="2">
        <f>propocet!$L$13</f>
        <v>16.225000000000001</v>
      </c>
      <c r="P169" s="61">
        <f t="shared" si="51"/>
        <v>28.072499999999998</v>
      </c>
      <c r="Q169" s="52">
        <v>30</v>
      </c>
      <c r="R169" s="2">
        <f t="shared" si="52"/>
        <v>11.0625</v>
      </c>
      <c r="S169" s="2">
        <f t="shared" si="53"/>
        <v>6.6375000000000028</v>
      </c>
      <c r="T169" s="2">
        <f t="shared" si="54"/>
        <v>7.2124999999999986</v>
      </c>
      <c r="U169" s="2">
        <f t="shared" si="55"/>
        <v>13.3</v>
      </c>
      <c r="V169" s="2">
        <f t="shared" si="56"/>
        <v>4.4375</v>
      </c>
      <c r="W169" s="2">
        <f t="shared" si="57"/>
        <v>13.774999999999999</v>
      </c>
      <c r="X169" s="2">
        <f t="shared" si="58"/>
        <v>1.927500000000002</v>
      </c>
      <c r="Y169" s="2">
        <f t="shared" si="58"/>
        <v>1.927500000000002</v>
      </c>
      <c r="Z169" s="2">
        <f t="shared" si="58"/>
        <v>1.927500000000002</v>
      </c>
      <c r="AA169" s="2">
        <f t="shared" si="59"/>
        <v>56.425000000000004</v>
      </c>
      <c r="AB169" s="61">
        <f t="shared" si="60"/>
        <v>0</v>
      </c>
      <c r="AC169" s="61">
        <f t="shared" si="61"/>
        <v>56.425000000000004</v>
      </c>
      <c r="AD169" s="2">
        <f t="shared" si="62"/>
        <v>-1.927500000000002</v>
      </c>
      <c r="AE169" s="2">
        <f t="shared" si="65"/>
        <v>9.6375000000000099</v>
      </c>
      <c r="AF169" s="52">
        <f t="shared" si="63"/>
        <v>66.062500000000014</v>
      </c>
      <c r="AG169" s="2">
        <f t="shared" si="66"/>
        <v>0</v>
      </c>
      <c r="AH169" s="67">
        <f t="shared" si="67"/>
        <v>0.20018939393939397</v>
      </c>
      <c r="AI169" s="67">
        <f t="shared" si="68"/>
        <v>0.79981060606060606</v>
      </c>
      <c r="AJ169" s="2">
        <f t="shared" si="69"/>
        <v>330</v>
      </c>
      <c r="AK169" s="2">
        <f t="shared" si="70"/>
        <v>3300</v>
      </c>
    </row>
    <row r="170" spans="1:37">
      <c r="A170" t="s">
        <v>660</v>
      </c>
      <c r="B170">
        <v>4</v>
      </c>
      <c r="C170" s="2">
        <f>VLOOKUP(A170,LB460_CO!B:L,11,0)</f>
        <v>187.75</v>
      </c>
      <c r="D170" s="2">
        <f>'c'!$B$7</f>
        <v>47.125</v>
      </c>
      <c r="E170" s="2">
        <f t="shared" si="48"/>
        <v>234.875</v>
      </c>
      <c r="F170" s="2">
        <f>'c'!$E$8</f>
        <v>123.57500000000002</v>
      </c>
      <c r="G170" s="52">
        <f t="shared" si="49"/>
        <v>358.45000000000005</v>
      </c>
      <c r="H170" s="52">
        <f t="shared" si="64"/>
        <v>1433.8000000000002</v>
      </c>
      <c r="I170" s="2">
        <f t="shared" si="50"/>
        <v>46.975000000000001</v>
      </c>
      <c r="J170" s="2">
        <f>propocet!$L$2</f>
        <v>18.9375</v>
      </c>
      <c r="K170" s="2">
        <f>propocet!$L$5</f>
        <v>23.362499999999997</v>
      </c>
      <c r="L170" s="2">
        <f>propocet!$L$9</f>
        <v>22.787500000000001</v>
      </c>
      <c r="M170" s="2">
        <f>propocet!$L$11</f>
        <v>16.7</v>
      </c>
      <c r="N170" s="2">
        <f>propocet!$L$12</f>
        <v>25.5625</v>
      </c>
      <c r="O170" s="2">
        <f>propocet!$L$13</f>
        <v>16.225000000000001</v>
      </c>
      <c r="P170" s="61">
        <f t="shared" si="51"/>
        <v>46.975000000000001</v>
      </c>
      <c r="Q170" s="52">
        <v>30</v>
      </c>
      <c r="R170" s="2">
        <f t="shared" si="52"/>
        <v>11.0625</v>
      </c>
      <c r="S170" s="2">
        <f t="shared" si="53"/>
        <v>6.6375000000000028</v>
      </c>
      <c r="T170" s="2">
        <f t="shared" si="54"/>
        <v>7.2124999999999986</v>
      </c>
      <c r="U170" s="2">
        <f t="shared" si="55"/>
        <v>13.3</v>
      </c>
      <c r="V170" s="2">
        <f t="shared" si="56"/>
        <v>4.4375</v>
      </c>
      <c r="W170" s="2">
        <f t="shared" si="57"/>
        <v>13.774999999999999</v>
      </c>
      <c r="X170" s="2">
        <f t="shared" si="58"/>
        <v>-16.975000000000001</v>
      </c>
      <c r="Y170" s="2">
        <f t="shared" si="58"/>
        <v>-16.975000000000001</v>
      </c>
      <c r="Z170" s="2">
        <f t="shared" si="58"/>
        <v>-16.975000000000001</v>
      </c>
      <c r="AA170" s="2">
        <f t="shared" si="59"/>
        <v>56.425000000000004</v>
      </c>
      <c r="AB170" s="61">
        <f t="shared" si="60"/>
        <v>101.85000000000001</v>
      </c>
      <c r="AC170" s="61">
        <f t="shared" si="61"/>
        <v>158.27500000000001</v>
      </c>
      <c r="AD170" s="2">
        <f t="shared" si="62"/>
        <v>16.975000000000001</v>
      </c>
      <c r="AE170" s="2">
        <f t="shared" si="65"/>
        <v>0</v>
      </c>
      <c r="AF170" s="52">
        <f t="shared" si="63"/>
        <v>158.27500000000001</v>
      </c>
      <c r="AG170" s="2">
        <f t="shared" si="66"/>
        <v>84.875</v>
      </c>
      <c r="AH170" s="67">
        <f t="shared" si="67"/>
        <v>0.30630412695340847</v>
      </c>
      <c r="AI170" s="67">
        <f t="shared" si="68"/>
        <v>0.69369587304659153</v>
      </c>
      <c r="AJ170" s="2">
        <f t="shared" si="69"/>
        <v>516.72500000000002</v>
      </c>
      <c r="AK170" s="2">
        <f t="shared" si="70"/>
        <v>2066.9</v>
      </c>
    </row>
    <row r="171" spans="1:37">
      <c r="A171" t="s">
        <v>602</v>
      </c>
      <c r="B171">
        <v>1</v>
      </c>
      <c r="C171" s="2">
        <f>VLOOKUP(A171,LB460_CO!B:L,11,0)</f>
        <v>135.39583333333334</v>
      </c>
      <c r="D171" s="2">
        <f>'c'!$B$7</f>
        <v>47.125</v>
      </c>
      <c r="E171" s="2">
        <f t="shared" si="48"/>
        <v>182.52083333333334</v>
      </c>
      <c r="F171" s="2">
        <f>'c'!$E$8</f>
        <v>123.57500000000002</v>
      </c>
      <c r="G171" s="52">
        <f t="shared" si="49"/>
        <v>306.09583333333336</v>
      </c>
      <c r="H171" s="52">
        <f t="shared" si="64"/>
        <v>306.09583333333336</v>
      </c>
      <c r="I171" s="2">
        <f t="shared" si="50"/>
        <v>36.50416666666667</v>
      </c>
      <c r="J171" s="2">
        <f>propocet!$L$2</f>
        <v>18.9375</v>
      </c>
      <c r="K171" s="2">
        <f>propocet!$L$5</f>
        <v>23.362499999999997</v>
      </c>
      <c r="L171" s="2">
        <f>propocet!$L$9</f>
        <v>22.787500000000001</v>
      </c>
      <c r="M171" s="2">
        <f>propocet!$L$11</f>
        <v>16.7</v>
      </c>
      <c r="N171" s="2">
        <f>propocet!$L$12</f>
        <v>25.5625</v>
      </c>
      <c r="O171" s="2">
        <f>propocet!$L$13</f>
        <v>16.225000000000001</v>
      </c>
      <c r="P171" s="61">
        <f t="shared" si="51"/>
        <v>36.50416666666667</v>
      </c>
      <c r="Q171" s="52">
        <v>30</v>
      </c>
      <c r="R171" s="2">
        <f t="shared" si="52"/>
        <v>11.0625</v>
      </c>
      <c r="S171" s="2">
        <f t="shared" si="53"/>
        <v>6.6375000000000028</v>
      </c>
      <c r="T171" s="2">
        <f t="shared" si="54"/>
        <v>7.2124999999999986</v>
      </c>
      <c r="U171" s="2">
        <f t="shared" si="55"/>
        <v>13.3</v>
      </c>
      <c r="V171" s="2">
        <f t="shared" si="56"/>
        <v>4.4375</v>
      </c>
      <c r="W171" s="2">
        <f t="shared" si="57"/>
        <v>13.774999999999999</v>
      </c>
      <c r="X171" s="2">
        <f t="shared" si="58"/>
        <v>-6.50416666666667</v>
      </c>
      <c r="Y171" s="2">
        <f t="shared" si="58"/>
        <v>-6.50416666666667</v>
      </c>
      <c r="Z171" s="2">
        <f t="shared" si="58"/>
        <v>-6.50416666666667</v>
      </c>
      <c r="AA171" s="2">
        <f t="shared" si="59"/>
        <v>56.425000000000004</v>
      </c>
      <c r="AB171" s="61">
        <f t="shared" si="60"/>
        <v>39.02500000000002</v>
      </c>
      <c r="AC171" s="61">
        <f t="shared" si="61"/>
        <v>95.450000000000017</v>
      </c>
      <c r="AD171" s="2">
        <f t="shared" si="62"/>
        <v>6.50416666666667</v>
      </c>
      <c r="AE171" s="2">
        <f t="shared" si="65"/>
        <v>0</v>
      </c>
      <c r="AF171" s="52">
        <f t="shared" si="63"/>
        <v>95.450000000000017</v>
      </c>
      <c r="AG171" s="2">
        <f t="shared" si="66"/>
        <v>32.52083333333335</v>
      </c>
      <c r="AH171" s="67">
        <f t="shared" si="67"/>
        <v>0.23770636394766065</v>
      </c>
      <c r="AI171" s="67">
        <f t="shared" si="68"/>
        <v>0.76229363605233935</v>
      </c>
      <c r="AJ171" s="2">
        <f t="shared" si="69"/>
        <v>401.54583333333335</v>
      </c>
      <c r="AK171" s="2">
        <f t="shared" si="70"/>
        <v>401.54583333333335</v>
      </c>
    </row>
    <row r="172" spans="1:37">
      <c r="A172" t="s">
        <v>334</v>
      </c>
      <c r="B172">
        <v>2</v>
      </c>
      <c r="C172" s="2">
        <f>VLOOKUP(A172,LB460_CO!B:L,11,0)</f>
        <v>189.88333333333333</v>
      </c>
      <c r="D172" s="2">
        <f>'c'!$B$7</f>
        <v>47.125</v>
      </c>
      <c r="E172" s="2">
        <f t="shared" si="48"/>
        <v>237.00833333333333</v>
      </c>
      <c r="F172" s="2">
        <f>'c'!$E$8</f>
        <v>123.57500000000002</v>
      </c>
      <c r="G172" s="52">
        <f t="shared" si="49"/>
        <v>360.58333333333337</v>
      </c>
      <c r="H172" s="52">
        <f t="shared" si="64"/>
        <v>721.16666666666674</v>
      </c>
      <c r="I172" s="2">
        <f t="shared" si="50"/>
        <v>47.401666666666664</v>
      </c>
      <c r="J172" s="2">
        <f>propocet!$L$2</f>
        <v>18.9375</v>
      </c>
      <c r="K172" s="2">
        <f>propocet!$L$5</f>
        <v>23.362499999999997</v>
      </c>
      <c r="L172" s="2">
        <f>propocet!$L$9</f>
        <v>22.787500000000001</v>
      </c>
      <c r="M172" s="2">
        <f>propocet!$L$11</f>
        <v>16.7</v>
      </c>
      <c r="N172" s="2">
        <f>propocet!$L$12</f>
        <v>25.5625</v>
      </c>
      <c r="O172" s="2">
        <f>propocet!$L$13</f>
        <v>16.225000000000001</v>
      </c>
      <c r="P172" s="61">
        <f t="shared" si="51"/>
        <v>47.401666666666664</v>
      </c>
      <c r="Q172" s="52">
        <v>30</v>
      </c>
      <c r="R172" s="2">
        <f t="shared" si="52"/>
        <v>11.0625</v>
      </c>
      <c r="S172" s="2">
        <f t="shared" si="53"/>
        <v>6.6375000000000028</v>
      </c>
      <c r="T172" s="2">
        <f t="shared" si="54"/>
        <v>7.2124999999999986</v>
      </c>
      <c r="U172" s="2">
        <f t="shared" si="55"/>
        <v>13.3</v>
      </c>
      <c r="V172" s="2">
        <f t="shared" si="56"/>
        <v>4.4375</v>
      </c>
      <c r="W172" s="2">
        <f t="shared" si="57"/>
        <v>13.774999999999999</v>
      </c>
      <c r="X172" s="2">
        <f t="shared" si="58"/>
        <v>-17.401666666666664</v>
      </c>
      <c r="Y172" s="2">
        <f t="shared" si="58"/>
        <v>-17.401666666666664</v>
      </c>
      <c r="Z172" s="2">
        <f t="shared" si="58"/>
        <v>-17.401666666666664</v>
      </c>
      <c r="AA172" s="2">
        <f t="shared" si="59"/>
        <v>56.425000000000004</v>
      </c>
      <c r="AB172" s="61">
        <f t="shared" si="60"/>
        <v>104.40999999999998</v>
      </c>
      <c r="AC172" s="61">
        <f t="shared" si="61"/>
        <v>160.83499999999998</v>
      </c>
      <c r="AD172" s="2">
        <f t="shared" si="62"/>
        <v>17.401666666666664</v>
      </c>
      <c r="AE172" s="2">
        <f t="shared" si="65"/>
        <v>0</v>
      </c>
      <c r="AF172" s="52">
        <f t="shared" si="63"/>
        <v>160.83499999999998</v>
      </c>
      <c r="AG172" s="2">
        <f t="shared" si="66"/>
        <v>87.008333333333326</v>
      </c>
      <c r="AH172" s="67">
        <f t="shared" si="67"/>
        <v>0.30845674138807289</v>
      </c>
      <c r="AI172" s="67">
        <f t="shared" si="68"/>
        <v>0.69154325861192711</v>
      </c>
      <c r="AJ172" s="2">
        <f t="shared" si="69"/>
        <v>521.41833333333329</v>
      </c>
      <c r="AK172" s="2">
        <f t="shared" si="70"/>
        <v>1042.8366666666666</v>
      </c>
    </row>
    <row r="173" spans="1:37">
      <c r="A173" t="s">
        <v>408</v>
      </c>
      <c r="B173">
        <v>1</v>
      </c>
      <c r="C173" s="2">
        <f>VLOOKUP(A173,LB460_CO!B:L,11,0)</f>
        <v>147.72499999999999</v>
      </c>
      <c r="D173" s="2">
        <f>'c'!$B$7</f>
        <v>47.125</v>
      </c>
      <c r="E173" s="2">
        <f t="shared" si="48"/>
        <v>194.85</v>
      </c>
      <c r="F173" s="2">
        <f>'c'!$E$8</f>
        <v>123.57500000000002</v>
      </c>
      <c r="G173" s="52">
        <f t="shared" si="49"/>
        <v>318.42500000000001</v>
      </c>
      <c r="H173" s="52">
        <f t="shared" si="64"/>
        <v>318.42500000000001</v>
      </c>
      <c r="I173" s="2">
        <f t="shared" si="50"/>
        <v>38.97</v>
      </c>
      <c r="J173" s="2">
        <f>propocet!$L$2</f>
        <v>18.9375</v>
      </c>
      <c r="K173" s="2">
        <f>propocet!$L$5</f>
        <v>23.362499999999997</v>
      </c>
      <c r="L173" s="2">
        <f>propocet!$L$9</f>
        <v>22.787500000000001</v>
      </c>
      <c r="M173" s="2">
        <f>propocet!$L$11</f>
        <v>16.7</v>
      </c>
      <c r="N173" s="2">
        <f>propocet!$L$12</f>
        <v>25.5625</v>
      </c>
      <c r="O173" s="2">
        <f>propocet!$L$13</f>
        <v>16.225000000000001</v>
      </c>
      <c r="P173" s="61">
        <f t="shared" si="51"/>
        <v>38.97</v>
      </c>
      <c r="Q173" s="52">
        <v>30</v>
      </c>
      <c r="R173" s="2">
        <f t="shared" si="52"/>
        <v>11.0625</v>
      </c>
      <c r="S173" s="2">
        <f t="shared" si="53"/>
        <v>6.6375000000000028</v>
      </c>
      <c r="T173" s="2">
        <f t="shared" si="54"/>
        <v>7.2124999999999986</v>
      </c>
      <c r="U173" s="2">
        <f t="shared" si="55"/>
        <v>13.3</v>
      </c>
      <c r="V173" s="2">
        <f t="shared" si="56"/>
        <v>4.4375</v>
      </c>
      <c r="W173" s="2">
        <f t="shared" si="57"/>
        <v>13.774999999999999</v>
      </c>
      <c r="X173" s="2">
        <f t="shared" si="58"/>
        <v>-8.9699999999999989</v>
      </c>
      <c r="Y173" s="2">
        <f t="shared" si="58"/>
        <v>-8.9699999999999989</v>
      </c>
      <c r="Z173" s="2">
        <f t="shared" si="58"/>
        <v>-8.9699999999999989</v>
      </c>
      <c r="AA173" s="2">
        <f t="shared" si="59"/>
        <v>56.425000000000004</v>
      </c>
      <c r="AB173" s="61">
        <f t="shared" si="60"/>
        <v>53.819999999999993</v>
      </c>
      <c r="AC173" s="61">
        <f t="shared" si="61"/>
        <v>110.245</v>
      </c>
      <c r="AD173" s="2">
        <f t="shared" si="62"/>
        <v>8.9699999999999989</v>
      </c>
      <c r="AE173" s="2">
        <f t="shared" si="65"/>
        <v>0</v>
      </c>
      <c r="AF173" s="52">
        <f t="shared" si="63"/>
        <v>110.245</v>
      </c>
      <c r="AG173" s="2">
        <f t="shared" si="66"/>
        <v>44.849999999999994</v>
      </c>
      <c r="AH173" s="67">
        <f t="shared" si="67"/>
        <v>0.25717918212144542</v>
      </c>
      <c r="AI173" s="67">
        <f t="shared" si="68"/>
        <v>0.74282081787855458</v>
      </c>
      <c r="AJ173" s="2">
        <f t="shared" si="69"/>
        <v>428.67</v>
      </c>
      <c r="AK173" s="2">
        <f t="shared" si="70"/>
        <v>428.67</v>
      </c>
    </row>
    <row r="174" spans="1:37">
      <c r="A174" t="s">
        <v>409</v>
      </c>
      <c r="B174">
        <v>1</v>
      </c>
      <c r="C174" s="2">
        <f>VLOOKUP(A174,LB460_CO!B:L,11,0)</f>
        <v>147.72499999999999</v>
      </c>
      <c r="D174" s="2">
        <f>'c'!$B$7</f>
        <v>47.125</v>
      </c>
      <c r="E174" s="2">
        <f t="shared" si="48"/>
        <v>194.85</v>
      </c>
      <c r="F174" s="2">
        <f>'c'!$E$8</f>
        <v>123.57500000000002</v>
      </c>
      <c r="G174" s="52">
        <f t="shared" si="49"/>
        <v>318.42500000000001</v>
      </c>
      <c r="H174" s="52">
        <f t="shared" si="64"/>
        <v>318.42500000000001</v>
      </c>
      <c r="I174" s="2">
        <f t="shared" si="50"/>
        <v>38.97</v>
      </c>
      <c r="J174" s="2">
        <f>propocet!$L$2</f>
        <v>18.9375</v>
      </c>
      <c r="K174" s="2">
        <f>propocet!$L$5</f>
        <v>23.362499999999997</v>
      </c>
      <c r="L174" s="2">
        <f>propocet!$L$9</f>
        <v>22.787500000000001</v>
      </c>
      <c r="M174" s="2">
        <f>propocet!$L$11</f>
        <v>16.7</v>
      </c>
      <c r="N174" s="2">
        <f>propocet!$L$12</f>
        <v>25.5625</v>
      </c>
      <c r="O174" s="2">
        <f>propocet!$L$13</f>
        <v>16.225000000000001</v>
      </c>
      <c r="P174" s="61">
        <f t="shared" si="51"/>
        <v>38.97</v>
      </c>
      <c r="Q174" s="52">
        <v>30</v>
      </c>
      <c r="R174" s="2">
        <f t="shared" si="52"/>
        <v>11.0625</v>
      </c>
      <c r="S174" s="2">
        <f t="shared" si="53"/>
        <v>6.6375000000000028</v>
      </c>
      <c r="T174" s="2">
        <f t="shared" si="54"/>
        <v>7.2124999999999986</v>
      </c>
      <c r="U174" s="2">
        <f t="shared" si="55"/>
        <v>13.3</v>
      </c>
      <c r="V174" s="2">
        <f t="shared" si="56"/>
        <v>4.4375</v>
      </c>
      <c r="W174" s="2">
        <f t="shared" si="57"/>
        <v>13.774999999999999</v>
      </c>
      <c r="X174" s="2">
        <f t="shared" si="58"/>
        <v>-8.9699999999999989</v>
      </c>
      <c r="Y174" s="2">
        <f t="shared" si="58"/>
        <v>-8.9699999999999989</v>
      </c>
      <c r="Z174" s="2">
        <f t="shared" si="58"/>
        <v>-8.9699999999999989</v>
      </c>
      <c r="AA174" s="2">
        <f t="shared" si="59"/>
        <v>56.425000000000004</v>
      </c>
      <c r="AB174" s="61">
        <f t="shared" si="60"/>
        <v>53.819999999999993</v>
      </c>
      <c r="AC174" s="61">
        <f t="shared" si="61"/>
        <v>110.245</v>
      </c>
      <c r="AD174" s="2">
        <f t="shared" si="62"/>
        <v>8.9699999999999989</v>
      </c>
      <c r="AE174" s="2">
        <f t="shared" si="65"/>
        <v>0</v>
      </c>
      <c r="AF174" s="52">
        <f t="shared" si="63"/>
        <v>110.245</v>
      </c>
      <c r="AG174" s="2">
        <f t="shared" si="66"/>
        <v>44.849999999999994</v>
      </c>
      <c r="AH174" s="67">
        <f t="shared" si="67"/>
        <v>0.25717918212144542</v>
      </c>
      <c r="AI174" s="67">
        <f t="shared" si="68"/>
        <v>0.74282081787855458</v>
      </c>
      <c r="AJ174" s="2">
        <f t="shared" si="69"/>
        <v>428.67</v>
      </c>
      <c r="AK174" s="2">
        <f t="shared" si="70"/>
        <v>428.67</v>
      </c>
    </row>
    <row r="175" spans="1:37">
      <c r="A175" t="s">
        <v>216</v>
      </c>
      <c r="B175">
        <v>2</v>
      </c>
      <c r="C175" s="2">
        <f>VLOOKUP(A175,LB460_CO!B:L,11,0)</f>
        <v>168.65833333333336</v>
      </c>
      <c r="D175" s="2">
        <f>'c'!$B$7</f>
        <v>47.125</v>
      </c>
      <c r="E175" s="2">
        <f t="shared" si="48"/>
        <v>215.78333333333336</v>
      </c>
      <c r="F175" s="2">
        <f>'c'!$E$8</f>
        <v>123.57500000000002</v>
      </c>
      <c r="G175" s="52">
        <f t="shared" si="49"/>
        <v>339.35833333333335</v>
      </c>
      <c r="H175" s="52">
        <f t="shared" si="64"/>
        <v>678.7166666666667</v>
      </c>
      <c r="I175" s="2">
        <f t="shared" si="50"/>
        <v>43.156666666666673</v>
      </c>
      <c r="J175" s="2">
        <f>propocet!$L$2</f>
        <v>18.9375</v>
      </c>
      <c r="K175" s="2">
        <f>propocet!$L$5</f>
        <v>23.362499999999997</v>
      </c>
      <c r="L175" s="2">
        <f>propocet!$L$9</f>
        <v>22.787500000000001</v>
      </c>
      <c r="M175" s="2">
        <f>propocet!$L$11</f>
        <v>16.7</v>
      </c>
      <c r="N175" s="2">
        <f>propocet!$L$12</f>
        <v>25.5625</v>
      </c>
      <c r="O175" s="2">
        <f>propocet!$L$13</f>
        <v>16.225000000000001</v>
      </c>
      <c r="P175" s="61">
        <f t="shared" si="51"/>
        <v>43.156666666666673</v>
      </c>
      <c r="Q175" s="52">
        <v>30</v>
      </c>
      <c r="R175" s="2">
        <f t="shared" si="52"/>
        <v>11.0625</v>
      </c>
      <c r="S175" s="2">
        <f t="shared" si="53"/>
        <v>6.6375000000000028</v>
      </c>
      <c r="T175" s="2">
        <f t="shared" si="54"/>
        <v>7.2124999999999986</v>
      </c>
      <c r="U175" s="2">
        <f t="shared" si="55"/>
        <v>13.3</v>
      </c>
      <c r="V175" s="2">
        <f t="shared" si="56"/>
        <v>4.4375</v>
      </c>
      <c r="W175" s="2">
        <f t="shared" si="57"/>
        <v>13.774999999999999</v>
      </c>
      <c r="X175" s="2">
        <f t="shared" si="58"/>
        <v>-13.156666666666673</v>
      </c>
      <c r="Y175" s="2">
        <f t="shared" si="58"/>
        <v>-13.156666666666673</v>
      </c>
      <c r="Z175" s="2">
        <f t="shared" si="58"/>
        <v>-13.156666666666673</v>
      </c>
      <c r="AA175" s="2">
        <f t="shared" si="59"/>
        <v>56.425000000000004</v>
      </c>
      <c r="AB175" s="61">
        <f t="shared" si="60"/>
        <v>78.94000000000004</v>
      </c>
      <c r="AC175" s="61">
        <f t="shared" si="61"/>
        <v>135.36500000000004</v>
      </c>
      <c r="AD175" s="2">
        <f t="shared" si="62"/>
        <v>13.156666666666673</v>
      </c>
      <c r="AE175" s="2">
        <f t="shared" si="65"/>
        <v>0</v>
      </c>
      <c r="AF175" s="52">
        <f t="shared" si="63"/>
        <v>135.36500000000004</v>
      </c>
      <c r="AG175" s="2">
        <f t="shared" si="66"/>
        <v>65.78333333333336</v>
      </c>
      <c r="AH175" s="67">
        <f t="shared" si="67"/>
        <v>0.28514503184310863</v>
      </c>
      <c r="AI175" s="67">
        <f t="shared" si="68"/>
        <v>0.71485496815689142</v>
      </c>
      <c r="AJ175" s="2">
        <f t="shared" si="69"/>
        <v>474.72333333333336</v>
      </c>
      <c r="AK175" s="2">
        <f t="shared" si="70"/>
        <v>949.44666666666672</v>
      </c>
    </row>
    <row r="176" spans="1:37">
      <c r="A176" t="s">
        <v>217</v>
      </c>
      <c r="B176">
        <v>1</v>
      </c>
      <c r="C176" s="2">
        <f>VLOOKUP(A176,LB460_CO!B:L,11,0)</f>
        <v>199.78750000000002</v>
      </c>
      <c r="D176" s="2">
        <f>'c'!$B$7</f>
        <v>47.125</v>
      </c>
      <c r="E176" s="2">
        <f t="shared" si="48"/>
        <v>246.91250000000002</v>
      </c>
      <c r="F176" s="2">
        <f>'c'!$E$8</f>
        <v>123.57500000000002</v>
      </c>
      <c r="G176" s="52">
        <f t="shared" si="49"/>
        <v>370.48750000000007</v>
      </c>
      <c r="H176" s="52">
        <f t="shared" si="64"/>
        <v>370.48750000000007</v>
      </c>
      <c r="I176" s="2">
        <f t="shared" si="50"/>
        <v>49.382500000000007</v>
      </c>
      <c r="J176" s="2">
        <f>propocet!$L$2</f>
        <v>18.9375</v>
      </c>
      <c r="K176" s="2">
        <f>propocet!$L$5</f>
        <v>23.362499999999997</v>
      </c>
      <c r="L176" s="2">
        <f>propocet!$L$9</f>
        <v>22.787500000000001</v>
      </c>
      <c r="M176" s="2">
        <f>propocet!$L$11</f>
        <v>16.7</v>
      </c>
      <c r="N176" s="2">
        <f>propocet!$L$12</f>
        <v>25.5625</v>
      </c>
      <c r="O176" s="2">
        <f>propocet!$L$13</f>
        <v>16.225000000000001</v>
      </c>
      <c r="P176" s="61">
        <f t="shared" si="51"/>
        <v>49.382500000000007</v>
      </c>
      <c r="Q176" s="52">
        <v>30</v>
      </c>
      <c r="R176" s="2">
        <f t="shared" si="52"/>
        <v>11.0625</v>
      </c>
      <c r="S176" s="2">
        <f t="shared" si="53"/>
        <v>6.6375000000000028</v>
      </c>
      <c r="T176" s="2">
        <f t="shared" si="54"/>
        <v>7.2124999999999986</v>
      </c>
      <c r="U176" s="2">
        <f t="shared" si="55"/>
        <v>13.3</v>
      </c>
      <c r="V176" s="2">
        <f t="shared" si="56"/>
        <v>4.4375</v>
      </c>
      <c r="W176" s="2">
        <f t="shared" si="57"/>
        <v>13.774999999999999</v>
      </c>
      <c r="X176" s="2">
        <f t="shared" si="58"/>
        <v>-19.382500000000007</v>
      </c>
      <c r="Y176" s="2">
        <f t="shared" si="58"/>
        <v>-19.382500000000007</v>
      </c>
      <c r="Z176" s="2">
        <f t="shared" si="58"/>
        <v>-19.382500000000007</v>
      </c>
      <c r="AA176" s="2">
        <f t="shared" si="59"/>
        <v>56.425000000000004</v>
      </c>
      <c r="AB176" s="61">
        <f t="shared" si="60"/>
        <v>116.29500000000004</v>
      </c>
      <c r="AC176" s="61">
        <f t="shared" si="61"/>
        <v>172.72000000000006</v>
      </c>
      <c r="AD176" s="2">
        <f t="shared" si="62"/>
        <v>19.382500000000007</v>
      </c>
      <c r="AE176" s="2">
        <f t="shared" si="65"/>
        <v>0</v>
      </c>
      <c r="AF176" s="52">
        <f t="shared" si="63"/>
        <v>172.72000000000006</v>
      </c>
      <c r="AG176" s="2">
        <f t="shared" si="66"/>
        <v>96.912500000000037</v>
      </c>
      <c r="AH176" s="67">
        <f t="shared" si="67"/>
        <v>0.3179632092708588</v>
      </c>
      <c r="AI176" s="67">
        <f t="shared" si="68"/>
        <v>0.68203679072914114</v>
      </c>
      <c r="AJ176" s="2">
        <f t="shared" si="69"/>
        <v>543.2075000000001</v>
      </c>
      <c r="AK176" s="2">
        <f t="shared" si="70"/>
        <v>543.2075000000001</v>
      </c>
    </row>
    <row r="177" spans="1:37">
      <c r="A177" t="s">
        <v>552</v>
      </c>
      <c r="B177">
        <v>10</v>
      </c>
      <c r="C177" s="2">
        <f>VLOOKUP(A177,LB460_CO!B:L,11,0)</f>
        <v>154.48125000000002</v>
      </c>
      <c r="D177" s="2">
        <f>'c'!$B$7</f>
        <v>47.125</v>
      </c>
      <c r="E177" s="2">
        <f t="shared" si="48"/>
        <v>201.60625000000002</v>
      </c>
      <c r="F177" s="2">
        <f>'c'!$E$8</f>
        <v>123.57500000000002</v>
      </c>
      <c r="G177" s="52">
        <f t="shared" si="49"/>
        <v>325.18125000000003</v>
      </c>
      <c r="H177" s="52">
        <f t="shared" si="64"/>
        <v>3251.8125000000005</v>
      </c>
      <c r="I177" s="2">
        <f t="shared" si="50"/>
        <v>40.321250000000006</v>
      </c>
      <c r="J177" s="2">
        <f>propocet!$L$2</f>
        <v>18.9375</v>
      </c>
      <c r="K177" s="2">
        <f>propocet!$L$5</f>
        <v>23.362499999999997</v>
      </c>
      <c r="L177" s="2">
        <f>propocet!$L$9</f>
        <v>22.787500000000001</v>
      </c>
      <c r="M177" s="2">
        <f>propocet!$L$11</f>
        <v>16.7</v>
      </c>
      <c r="N177" s="2">
        <f>propocet!$L$12</f>
        <v>25.5625</v>
      </c>
      <c r="O177" s="2">
        <f>propocet!$L$13</f>
        <v>16.225000000000001</v>
      </c>
      <c r="P177" s="61">
        <f t="shared" si="51"/>
        <v>40.321250000000006</v>
      </c>
      <c r="Q177" s="52">
        <v>30</v>
      </c>
      <c r="R177" s="2">
        <f t="shared" si="52"/>
        <v>11.0625</v>
      </c>
      <c r="S177" s="2">
        <f t="shared" si="53"/>
        <v>6.6375000000000028</v>
      </c>
      <c r="T177" s="2">
        <f t="shared" si="54"/>
        <v>7.2124999999999986</v>
      </c>
      <c r="U177" s="2">
        <f t="shared" si="55"/>
        <v>13.3</v>
      </c>
      <c r="V177" s="2">
        <f t="shared" si="56"/>
        <v>4.4375</v>
      </c>
      <c r="W177" s="2">
        <f t="shared" si="57"/>
        <v>13.774999999999999</v>
      </c>
      <c r="X177" s="2">
        <f t="shared" si="58"/>
        <v>-10.321250000000006</v>
      </c>
      <c r="Y177" s="2">
        <f t="shared" si="58"/>
        <v>-10.321250000000006</v>
      </c>
      <c r="Z177" s="2">
        <f t="shared" si="58"/>
        <v>-10.321250000000006</v>
      </c>
      <c r="AA177" s="2">
        <f t="shared" si="59"/>
        <v>56.425000000000004</v>
      </c>
      <c r="AB177" s="61">
        <f t="shared" si="60"/>
        <v>61.927500000000038</v>
      </c>
      <c r="AC177" s="61">
        <f t="shared" si="61"/>
        <v>118.35250000000005</v>
      </c>
      <c r="AD177" s="2">
        <f t="shared" si="62"/>
        <v>10.321250000000006</v>
      </c>
      <c r="AE177" s="2">
        <f t="shared" si="65"/>
        <v>0</v>
      </c>
      <c r="AF177" s="52">
        <f t="shared" si="63"/>
        <v>118.35250000000005</v>
      </c>
      <c r="AG177" s="2">
        <f t="shared" si="66"/>
        <v>51.606250000000031</v>
      </c>
      <c r="AH177" s="67">
        <f t="shared" si="67"/>
        <v>0.26683989662567964</v>
      </c>
      <c r="AI177" s="67">
        <f t="shared" si="68"/>
        <v>0.73316010337432036</v>
      </c>
      <c r="AJ177" s="2">
        <f t="shared" si="69"/>
        <v>443.53375000000005</v>
      </c>
      <c r="AK177" s="2">
        <f t="shared" si="70"/>
        <v>4435.3375000000005</v>
      </c>
    </row>
    <row r="178" spans="1:37">
      <c r="A178" t="s">
        <v>335</v>
      </c>
      <c r="B178">
        <v>1</v>
      </c>
      <c r="C178" s="2">
        <f>VLOOKUP(A178,LB460_CO!B:L,11,0)</f>
        <v>171.81249999999997</v>
      </c>
      <c r="D178" s="2">
        <f>'c'!$B$7</f>
        <v>47.125</v>
      </c>
      <c r="E178" s="2">
        <f t="shared" si="48"/>
        <v>218.93749999999997</v>
      </c>
      <c r="F178" s="2">
        <f>'c'!$E$8</f>
        <v>123.57500000000002</v>
      </c>
      <c r="G178" s="52">
        <f t="shared" si="49"/>
        <v>342.51249999999999</v>
      </c>
      <c r="H178" s="52">
        <f t="shared" si="64"/>
        <v>342.51249999999999</v>
      </c>
      <c r="I178" s="2">
        <f t="shared" si="50"/>
        <v>43.787499999999994</v>
      </c>
      <c r="J178" s="2">
        <f>propocet!$L$2</f>
        <v>18.9375</v>
      </c>
      <c r="K178" s="2">
        <f>propocet!$L$5</f>
        <v>23.362499999999997</v>
      </c>
      <c r="L178" s="2">
        <f>propocet!$L$9</f>
        <v>22.787500000000001</v>
      </c>
      <c r="M178" s="2">
        <f>propocet!$L$11</f>
        <v>16.7</v>
      </c>
      <c r="N178" s="2">
        <f>propocet!$L$12</f>
        <v>25.5625</v>
      </c>
      <c r="O178" s="2">
        <f>propocet!$L$13</f>
        <v>16.225000000000001</v>
      </c>
      <c r="P178" s="61">
        <f t="shared" si="51"/>
        <v>43.787499999999994</v>
      </c>
      <c r="Q178" s="52">
        <v>30</v>
      </c>
      <c r="R178" s="2">
        <f t="shared" si="52"/>
        <v>11.0625</v>
      </c>
      <c r="S178" s="2">
        <f t="shared" si="53"/>
        <v>6.6375000000000028</v>
      </c>
      <c r="T178" s="2">
        <f t="shared" si="54"/>
        <v>7.2124999999999986</v>
      </c>
      <c r="U178" s="2">
        <f t="shared" si="55"/>
        <v>13.3</v>
      </c>
      <c r="V178" s="2">
        <f t="shared" si="56"/>
        <v>4.4375</v>
      </c>
      <c r="W178" s="2">
        <f t="shared" si="57"/>
        <v>13.774999999999999</v>
      </c>
      <c r="X178" s="2">
        <f t="shared" si="58"/>
        <v>-13.787499999999994</v>
      </c>
      <c r="Y178" s="2">
        <f t="shared" si="58"/>
        <v>-13.787499999999994</v>
      </c>
      <c r="Z178" s="2">
        <f t="shared" si="58"/>
        <v>-13.787499999999994</v>
      </c>
      <c r="AA178" s="2">
        <f t="shared" si="59"/>
        <v>56.425000000000004</v>
      </c>
      <c r="AB178" s="61">
        <f t="shared" si="60"/>
        <v>82.724999999999966</v>
      </c>
      <c r="AC178" s="61">
        <f t="shared" si="61"/>
        <v>139.14999999999998</v>
      </c>
      <c r="AD178" s="2">
        <f t="shared" si="62"/>
        <v>13.787499999999994</v>
      </c>
      <c r="AE178" s="2">
        <f t="shared" si="65"/>
        <v>0</v>
      </c>
      <c r="AF178" s="52">
        <f t="shared" si="63"/>
        <v>139.14999999999998</v>
      </c>
      <c r="AG178" s="2">
        <f t="shared" si="66"/>
        <v>68.937499999999972</v>
      </c>
      <c r="AH178" s="67">
        <f t="shared" si="67"/>
        <v>0.28889523265772193</v>
      </c>
      <c r="AI178" s="67">
        <f t="shared" si="68"/>
        <v>0.71110476734227812</v>
      </c>
      <c r="AJ178" s="2">
        <f t="shared" si="69"/>
        <v>481.66249999999997</v>
      </c>
      <c r="AK178" s="2">
        <f t="shared" si="70"/>
        <v>481.66249999999997</v>
      </c>
    </row>
    <row r="179" spans="1:37">
      <c r="A179" t="s">
        <v>482</v>
      </c>
      <c r="B179">
        <v>16</v>
      </c>
      <c r="C179" s="2">
        <f>VLOOKUP(A179,LB460_CO!B:L,11,0)</f>
        <v>178.5625</v>
      </c>
      <c r="D179" s="2">
        <f>'c'!$B$7</f>
        <v>47.125</v>
      </c>
      <c r="E179" s="2">
        <f t="shared" si="48"/>
        <v>225.6875</v>
      </c>
      <c r="F179" s="2">
        <f>'c'!$E$8</f>
        <v>123.57500000000002</v>
      </c>
      <c r="G179" s="52">
        <f t="shared" si="49"/>
        <v>349.26250000000005</v>
      </c>
      <c r="H179" s="52">
        <f t="shared" si="64"/>
        <v>5588.2000000000007</v>
      </c>
      <c r="I179" s="2">
        <f t="shared" si="50"/>
        <v>45.137500000000003</v>
      </c>
      <c r="J179" s="2">
        <f>propocet!$L$2</f>
        <v>18.9375</v>
      </c>
      <c r="K179" s="2">
        <f>propocet!$L$5</f>
        <v>23.362499999999997</v>
      </c>
      <c r="L179" s="2">
        <f>propocet!$L$9</f>
        <v>22.787500000000001</v>
      </c>
      <c r="M179" s="2">
        <f>propocet!$L$11</f>
        <v>16.7</v>
      </c>
      <c r="N179" s="2">
        <f>propocet!$L$12</f>
        <v>25.5625</v>
      </c>
      <c r="O179" s="2">
        <f>propocet!$L$13</f>
        <v>16.225000000000001</v>
      </c>
      <c r="P179" s="61">
        <f t="shared" si="51"/>
        <v>45.137500000000003</v>
      </c>
      <c r="Q179" s="52">
        <v>30</v>
      </c>
      <c r="R179" s="2">
        <f t="shared" si="52"/>
        <v>11.0625</v>
      </c>
      <c r="S179" s="2">
        <f t="shared" si="53"/>
        <v>6.6375000000000028</v>
      </c>
      <c r="T179" s="2">
        <f t="shared" si="54"/>
        <v>7.2124999999999986</v>
      </c>
      <c r="U179" s="2">
        <f t="shared" si="55"/>
        <v>13.3</v>
      </c>
      <c r="V179" s="2">
        <f t="shared" si="56"/>
        <v>4.4375</v>
      </c>
      <c r="W179" s="2">
        <f t="shared" si="57"/>
        <v>13.774999999999999</v>
      </c>
      <c r="X179" s="2">
        <f t="shared" si="58"/>
        <v>-15.137500000000003</v>
      </c>
      <c r="Y179" s="2">
        <f t="shared" si="58"/>
        <v>-15.137500000000003</v>
      </c>
      <c r="Z179" s="2">
        <f t="shared" si="58"/>
        <v>-15.137500000000003</v>
      </c>
      <c r="AA179" s="2">
        <f t="shared" si="59"/>
        <v>56.425000000000004</v>
      </c>
      <c r="AB179" s="61">
        <f t="shared" si="60"/>
        <v>90.825000000000017</v>
      </c>
      <c r="AC179" s="61">
        <f t="shared" si="61"/>
        <v>147.25000000000003</v>
      </c>
      <c r="AD179" s="2">
        <f t="shared" si="62"/>
        <v>15.137500000000003</v>
      </c>
      <c r="AE179" s="2">
        <f t="shared" si="65"/>
        <v>0</v>
      </c>
      <c r="AF179" s="52">
        <f t="shared" si="63"/>
        <v>147.25000000000003</v>
      </c>
      <c r="AG179" s="2">
        <f t="shared" si="66"/>
        <v>75.687500000000014</v>
      </c>
      <c r="AH179" s="67">
        <f t="shared" si="67"/>
        <v>0.29656856574607893</v>
      </c>
      <c r="AI179" s="67">
        <f t="shared" si="68"/>
        <v>0.70343143425392107</v>
      </c>
      <c r="AJ179" s="2">
        <f t="shared" si="69"/>
        <v>496.51250000000005</v>
      </c>
      <c r="AK179" s="2">
        <f t="shared" si="70"/>
        <v>7944.2000000000007</v>
      </c>
    </row>
    <row r="180" spans="1:37" hidden="1">
      <c r="A180" t="s">
        <v>752</v>
      </c>
      <c r="B180">
        <v>2</v>
      </c>
      <c r="C180" s="2">
        <f>VLOOKUP(A180,LB460_CO!B:L,11,0)</f>
        <v>96.1</v>
      </c>
      <c r="D180" s="2">
        <f>'c'!$B$7</f>
        <v>47.125</v>
      </c>
      <c r="E180" s="2">
        <f t="shared" si="48"/>
        <v>143.22499999999999</v>
      </c>
      <c r="F180" s="2">
        <f>'c'!$E$8</f>
        <v>123.57500000000002</v>
      </c>
      <c r="G180" s="52">
        <f t="shared" si="49"/>
        <v>266.8</v>
      </c>
      <c r="H180" s="52">
        <f t="shared" si="64"/>
        <v>533.6</v>
      </c>
      <c r="I180" s="2">
        <f t="shared" si="50"/>
        <v>28.645</v>
      </c>
      <c r="J180" s="2">
        <f>propocet!$L$2</f>
        <v>18.9375</v>
      </c>
      <c r="K180" s="2">
        <f>propocet!$L$5</f>
        <v>23.362499999999997</v>
      </c>
      <c r="L180" s="2">
        <f>propocet!$L$9</f>
        <v>22.787500000000001</v>
      </c>
      <c r="M180" s="2">
        <f>propocet!$L$11</f>
        <v>16.7</v>
      </c>
      <c r="N180" s="2">
        <f>propocet!$L$12</f>
        <v>25.5625</v>
      </c>
      <c r="O180" s="2">
        <f>propocet!$L$13</f>
        <v>16.225000000000001</v>
      </c>
      <c r="P180" s="61">
        <f t="shared" si="51"/>
        <v>28.645</v>
      </c>
      <c r="Q180" s="52">
        <v>30</v>
      </c>
      <c r="R180" s="2">
        <f t="shared" si="52"/>
        <v>11.0625</v>
      </c>
      <c r="S180" s="2">
        <f t="shared" si="53"/>
        <v>6.6375000000000028</v>
      </c>
      <c r="T180" s="2">
        <f t="shared" si="54"/>
        <v>7.2124999999999986</v>
      </c>
      <c r="U180" s="2">
        <f t="shared" si="55"/>
        <v>13.3</v>
      </c>
      <c r="V180" s="2">
        <f t="shared" si="56"/>
        <v>4.4375</v>
      </c>
      <c r="W180" s="2">
        <f t="shared" si="57"/>
        <v>13.774999999999999</v>
      </c>
      <c r="X180" s="2">
        <f t="shared" si="58"/>
        <v>1.3550000000000004</v>
      </c>
      <c r="Y180" s="2">
        <f t="shared" si="58"/>
        <v>1.3550000000000004</v>
      </c>
      <c r="Z180" s="2">
        <f t="shared" si="58"/>
        <v>1.3550000000000004</v>
      </c>
      <c r="AA180" s="2">
        <f t="shared" si="59"/>
        <v>56.425000000000004</v>
      </c>
      <c r="AB180" s="61">
        <f t="shared" si="60"/>
        <v>0</v>
      </c>
      <c r="AC180" s="61">
        <f t="shared" si="61"/>
        <v>56.425000000000004</v>
      </c>
      <c r="AD180" s="2">
        <f t="shared" si="62"/>
        <v>-1.3550000000000004</v>
      </c>
      <c r="AE180" s="2">
        <f t="shared" si="65"/>
        <v>6.7750000000000021</v>
      </c>
      <c r="AF180" s="52">
        <f t="shared" si="63"/>
        <v>63.2</v>
      </c>
      <c r="AG180" s="2">
        <f t="shared" si="66"/>
        <v>0</v>
      </c>
      <c r="AH180" s="67">
        <f t="shared" si="67"/>
        <v>0.19151515151515153</v>
      </c>
      <c r="AI180" s="67">
        <f t="shared" si="68"/>
        <v>0.80848484848484847</v>
      </c>
      <c r="AJ180" s="2">
        <f t="shared" si="69"/>
        <v>330</v>
      </c>
      <c r="AK180" s="2">
        <f t="shared" si="70"/>
        <v>660</v>
      </c>
    </row>
    <row r="181" spans="1:37">
      <c r="A181" t="s">
        <v>218</v>
      </c>
      <c r="B181">
        <v>14</v>
      </c>
      <c r="C181" s="2">
        <f>VLOOKUP(A181,LB460_CO!B:L,11,0)</f>
        <v>150.58750000000001</v>
      </c>
      <c r="D181" s="2">
        <f>'c'!$B$7</f>
        <v>47.125</v>
      </c>
      <c r="E181" s="2">
        <f t="shared" si="48"/>
        <v>197.71250000000001</v>
      </c>
      <c r="F181" s="2">
        <f>'c'!$E$8</f>
        <v>123.57500000000002</v>
      </c>
      <c r="G181" s="52">
        <f t="shared" si="49"/>
        <v>321.28750000000002</v>
      </c>
      <c r="H181" s="52">
        <f t="shared" si="64"/>
        <v>4498.0250000000005</v>
      </c>
      <c r="I181" s="2">
        <f t="shared" si="50"/>
        <v>39.542500000000004</v>
      </c>
      <c r="J181" s="2">
        <f>propocet!$L$2</f>
        <v>18.9375</v>
      </c>
      <c r="K181" s="2">
        <f>propocet!$L$5</f>
        <v>23.362499999999997</v>
      </c>
      <c r="L181" s="2">
        <f>propocet!$L$9</f>
        <v>22.787500000000001</v>
      </c>
      <c r="M181" s="2">
        <f>propocet!$L$11</f>
        <v>16.7</v>
      </c>
      <c r="N181" s="2">
        <f>propocet!$L$12</f>
        <v>25.5625</v>
      </c>
      <c r="O181" s="2">
        <f>propocet!$L$13</f>
        <v>16.225000000000001</v>
      </c>
      <c r="P181" s="61">
        <f t="shared" si="51"/>
        <v>39.542500000000004</v>
      </c>
      <c r="Q181" s="52">
        <v>30</v>
      </c>
      <c r="R181" s="2">
        <f t="shared" si="52"/>
        <v>11.0625</v>
      </c>
      <c r="S181" s="2">
        <f t="shared" si="53"/>
        <v>6.6375000000000028</v>
      </c>
      <c r="T181" s="2">
        <f t="shared" si="54"/>
        <v>7.2124999999999986</v>
      </c>
      <c r="U181" s="2">
        <f t="shared" si="55"/>
        <v>13.3</v>
      </c>
      <c r="V181" s="2">
        <f t="shared" si="56"/>
        <v>4.4375</v>
      </c>
      <c r="W181" s="2">
        <f t="shared" si="57"/>
        <v>13.774999999999999</v>
      </c>
      <c r="X181" s="2">
        <f t="shared" si="58"/>
        <v>-9.542500000000004</v>
      </c>
      <c r="Y181" s="2">
        <f t="shared" si="58"/>
        <v>-9.542500000000004</v>
      </c>
      <c r="Z181" s="2">
        <f t="shared" si="58"/>
        <v>-9.542500000000004</v>
      </c>
      <c r="AA181" s="2">
        <f t="shared" si="59"/>
        <v>56.425000000000004</v>
      </c>
      <c r="AB181" s="61">
        <f t="shared" si="60"/>
        <v>57.255000000000024</v>
      </c>
      <c r="AC181" s="61">
        <f t="shared" si="61"/>
        <v>113.68000000000004</v>
      </c>
      <c r="AD181" s="2">
        <f t="shared" si="62"/>
        <v>9.542500000000004</v>
      </c>
      <c r="AE181" s="2">
        <f t="shared" si="65"/>
        <v>0</v>
      </c>
      <c r="AF181" s="52">
        <f t="shared" si="63"/>
        <v>113.68000000000004</v>
      </c>
      <c r="AG181" s="2">
        <f t="shared" si="66"/>
        <v>47.71250000000002</v>
      </c>
      <c r="AH181" s="67">
        <f t="shared" si="67"/>
        <v>0.26135285969641414</v>
      </c>
      <c r="AI181" s="67">
        <f t="shared" si="68"/>
        <v>0.73864714030358591</v>
      </c>
      <c r="AJ181" s="2">
        <f t="shared" si="69"/>
        <v>434.96750000000009</v>
      </c>
      <c r="AK181" s="2">
        <f t="shared" si="70"/>
        <v>6089.545000000001</v>
      </c>
    </row>
    <row r="182" spans="1:37">
      <c r="A182" t="s">
        <v>603</v>
      </c>
      <c r="B182">
        <v>1</v>
      </c>
      <c r="C182" s="2">
        <f>VLOOKUP(A182,LB460_CO!B:L,11,0)</f>
        <v>135.39583333333334</v>
      </c>
      <c r="D182" s="2">
        <f>'c'!$B$7</f>
        <v>47.125</v>
      </c>
      <c r="E182" s="2">
        <f t="shared" si="48"/>
        <v>182.52083333333334</v>
      </c>
      <c r="F182" s="2">
        <f>'c'!$E$8</f>
        <v>123.57500000000002</v>
      </c>
      <c r="G182" s="52">
        <f t="shared" si="49"/>
        <v>306.09583333333336</v>
      </c>
      <c r="H182" s="52">
        <f t="shared" si="64"/>
        <v>306.09583333333336</v>
      </c>
      <c r="I182" s="2">
        <f t="shared" si="50"/>
        <v>36.50416666666667</v>
      </c>
      <c r="J182" s="2">
        <f>propocet!$L$2</f>
        <v>18.9375</v>
      </c>
      <c r="K182" s="2">
        <f>propocet!$L$5</f>
        <v>23.362499999999997</v>
      </c>
      <c r="L182" s="2">
        <f>propocet!$L$9</f>
        <v>22.787500000000001</v>
      </c>
      <c r="M182" s="2">
        <f>propocet!$L$11</f>
        <v>16.7</v>
      </c>
      <c r="N182" s="2">
        <f>propocet!$L$12</f>
        <v>25.5625</v>
      </c>
      <c r="O182" s="2">
        <f>propocet!$L$13</f>
        <v>16.225000000000001</v>
      </c>
      <c r="P182" s="61">
        <f t="shared" si="51"/>
        <v>36.50416666666667</v>
      </c>
      <c r="Q182" s="52">
        <v>30</v>
      </c>
      <c r="R182" s="2">
        <f t="shared" si="52"/>
        <v>11.0625</v>
      </c>
      <c r="S182" s="2">
        <f t="shared" si="53"/>
        <v>6.6375000000000028</v>
      </c>
      <c r="T182" s="2">
        <f t="shared" si="54"/>
        <v>7.2124999999999986</v>
      </c>
      <c r="U182" s="2">
        <f t="shared" si="55"/>
        <v>13.3</v>
      </c>
      <c r="V182" s="2">
        <f t="shared" si="56"/>
        <v>4.4375</v>
      </c>
      <c r="W182" s="2">
        <f t="shared" si="57"/>
        <v>13.774999999999999</v>
      </c>
      <c r="X182" s="2">
        <f t="shared" si="58"/>
        <v>-6.50416666666667</v>
      </c>
      <c r="Y182" s="2">
        <f t="shared" si="58"/>
        <v>-6.50416666666667</v>
      </c>
      <c r="Z182" s="2">
        <f t="shared" si="58"/>
        <v>-6.50416666666667</v>
      </c>
      <c r="AA182" s="2">
        <f t="shared" si="59"/>
        <v>56.425000000000004</v>
      </c>
      <c r="AB182" s="61">
        <f t="shared" si="60"/>
        <v>39.02500000000002</v>
      </c>
      <c r="AC182" s="61">
        <f t="shared" si="61"/>
        <v>95.450000000000017</v>
      </c>
      <c r="AD182" s="2">
        <f t="shared" si="62"/>
        <v>6.50416666666667</v>
      </c>
      <c r="AE182" s="2">
        <f t="shared" si="65"/>
        <v>0</v>
      </c>
      <c r="AF182" s="52">
        <f t="shared" si="63"/>
        <v>95.450000000000017</v>
      </c>
      <c r="AG182" s="2">
        <f t="shared" si="66"/>
        <v>32.52083333333335</v>
      </c>
      <c r="AH182" s="67">
        <f t="shared" si="67"/>
        <v>0.23770636394766065</v>
      </c>
      <c r="AI182" s="67">
        <f t="shared" si="68"/>
        <v>0.76229363605233935</v>
      </c>
      <c r="AJ182" s="2">
        <f t="shared" si="69"/>
        <v>401.54583333333335</v>
      </c>
      <c r="AK182" s="2">
        <f t="shared" si="70"/>
        <v>401.54583333333335</v>
      </c>
    </row>
    <row r="183" spans="1:37">
      <c r="A183" t="s">
        <v>753</v>
      </c>
      <c r="B183">
        <v>3</v>
      </c>
      <c r="C183" s="2">
        <f>VLOOKUP(A183,LB460_CO!B:L,11,0)</f>
        <v>128.38541666666666</v>
      </c>
      <c r="D183" s="2">
        <f>'c'!$B$7</f>
        <v>47.125</v>
      </c>
      <c r="E183" s="2">
        <f t="shared" si="48"/>
        <v>175.51041666666666</v>
      </c>
      <c r="F183" s="2">
        <f>'c'!$E$8</f>
        <v>123.57500000000002</v>
      </c>
      <c r="G183" s="52">
        <f t="shared" si="49"/>
        <v>299.08541666666667</v>
      </c>
      <c r="H183" s="52">
        <f t="shared" si="64"/>
        <v>897.25625000000002</v>
      </c>
      <c r="I183" s="2">
        <f t="shared" si="50"/>
        <v>35.102083333333333</v>
      </c>
      <c r="J183" s="2">
        <f>propocet!$L$2</f>
        <v>18.9375</v>
      </c>
      <c r="K183" s="2">
        <f>propocet!$L$5</f>
        <v>23.362499999999997</v>
      </c>
      <c r="L183" s="2">
        <f>propocet!$L$9</f>
        <v>22.787500000000001</v>
      </c>
      <c r="M183" s="2">
        <f>propocet!$L$11</f>
        <v>16.7</v>
      </c>
      <c r="N183" s="2">
        <f>propocet!$L$12</f>
        <v>25.5625</v>
      </c>
      <c r="O183" s="2">
        <f>propocet!$L$13</f>
        <v>16.225000000000001</v>
      </c>
      <c r="P183" s="61">
        <f t="shared" si="51"/>
        <v>35.102083333333333</v>
      </c>
      <c r="Q183" s="52">
        <v>30</v>
      </c>
      <c r="R183" s="2">
        <f t="shared" si="52"/>
        <v>11.0625</v>
      </c>
      <c r="S183" s="2">
        <f t="shared" si="53"/>
        <v>6.6375000000000028</v>
      </c>
      <c r="T183" s="2">
        <f t="shared" si="54"/>
        <v>7.2124999999999986</v>
      </c>
      <c r="U183" s="2">
        <f t="shared" si="55"/>
        <v>13.3</v>
      </c>
      <c r="V183" s="2">
        <f t="shared" si="56"/>
        <v>4.4375</v>
      </c>
      <c r="W183" s="2">
        <f t="shared" si="57"/>
        <v>13.774999999999999</v>
      </c>
      <c r="X183" s="2">
        <f t="shared" si="58"/>
        <v>-5.1020833333333329</v>
      </c>
      <c r="Y183" s="2">
        <f t="shared" si="58"/>
        <v>-5.1020833333333329</v>
      </c>
      <c r="Z183" s="2">
        <f t="shared" si="58"/>
        <v>-5.1020833333333329</v>
      </c>
      <c r="AA183" s="2">
        <f t="shared" si="59"/>
        <v>56.425000000000004</v>
      </c>
      <c r="AB183" s="61">
        <f t="shared" si="60"/>
        <v>30.612499999999997</v>
      </c>
      <c r="AC183" s="61">
        <f t="shared" si="61"/>
        <v>87.037499999999994</v>
      </c>
      <c r="AD183" s="2">
        <f t="shared" si="62"/>
        <v>5.1020833333333329</v>
      </c>
      <c r="AE183" s="2">
        <f t="shared" si="65"/>
        <v>0</v>
      </c>
      <c r="AF183" s="52">
        <f t="shared" si="63"/>
        <v>87.037499999999994</v>
      </c>
      <c r="AG183" s="2">
        <f t="shared" si="66"/>
        <v>25.510416666666664</v>
      </c>
      <c r="AH183" s="67">
        <f t="shared" si="67"/>
        <v>0.2254139711555582</v>
      </c>
      <c r="AI183" s="67">
        <f t="shared" si="68"/>
        <v>0.77458602884444183</v>
      </c>
      <c r="AJ183" s="2">
        <f t="shared" si="69"/>
        <v>386.1229166666667</v>
      </c>
      <c r="AK183" s="2">
        <f t="shared" si="70"/>
        <v>1158.3687500000001</v>
      </c>
    </row>
    <row r="184" spans="1:37">
      <c r="A184" t="s">
        <v>483</v>
      </c>
      <c r="B184">
        <v>4</v>
      </c>
      <c r="C184" s="2">
        <f>VLOOKUP(A184,LB460_CO!B:L,11,0)</f>
        <v>178.5625</v>
      </c>
      <c r="D184" s="2">
        <f>'c'!$B$7</f>
        <v>47.125</v>
      </c>
      <c r="E184" s="2">
        <f t="shared" si="48"/>
        <v>225.6875</v>
      </c>
      <c r="F184" s="2">
        <f>'c'!$E$8</f>
        <v>123.57500000000002</v>
      </c>
      <c r="G184" s="52">
        <f t="shared" si="49"/>
        <v>349.26250000000005</v>
      </c>
      <c r="H184" s="52">
        <f t="shared" si="64"/>
        <v>1397.0500000000002</v>
      </c>
      <c r="I184" s="2">
        <f t="shared" si="50"/>
        <v>45.137500000000003</v>
      </c>
      <c r="J184" s="2">
        <f>propocet!$L$2</f>
        <v>18.9375</v>
      </c>
      <c r="K184" s="2">
        <f>propocet!$L$5</f>
        <v>23.362499999999997</v>
      </c>
      <c r="L184" s="2">
        <f>propocet!$L$9</f>
        <v>22.787500000000001</v>
      </c>
      <c r="M184" s="2">
        <f>propocet!$L$11</f>
        <v>16.7</v>
      </c>
      <c r="N184" s="2">
        <f>propocet!$L$12</f>
        <v>25.5625</v>
      </c>
      <c r="O184" s="2">
        <f>propocet!$L$13</f>
        <v>16.225000000000001</v>
      </c>
      <c r="P184" s="61">
        <f t="shared" si="51"/>
        <v>45.137500000000003</v>
      </c>
      <c r="Q184" s="52">
        <v>30</v>
      </c>
      <c r="R184" s="2">
        <f t="shared" si="52"/>
        <v>11.0625</v>
      </c>
      <c r="S184" s="2">
        <f t="shared" si="53"/>
        <v>6.6375000000000028</v>
      </c>
      <c r="T184" s="2">
        <f t="shared" si="54"/>
        <v>7.2124999999999986</v>
      </c>
      <c r="U184" s="2">
        <f t="shared" si="55"/>
        <v>13.3</v>
      </c>
      <c r="V184" s="2">
        <f t="shared" si="56"/>
        <v>4.4375</v>
      </c>
      <c r="W184" s="2">
        <f t="shared" si="57"/>
        <v>13.774999999999999</v>
      </c>
      <c r="X184" s="2">
        <f t="shared" si="58"/>
        <v>-15.137500000000003</v>
      </c>
      <c r="Y184" s="2">
        <f t="shared" si="58"/>
        <v>-15.137500000000003</v>
      </c>
      <c r="Z184" s="2">
        <f t="shared" si="58"/>
        <v>-15.137500000000003</v>
      </c>
      <c r="AA184" s="2">
        <f t="shared" si="59"/>
        <v>56.425000000000004</v>
      </c>
      <c r="AB184" s="61">
        <f t="shared" si="60"/>
        <v>90.825000000000017</v>
      </c>
      <c r="AC184" s="61">
        <f t="shared" si="61"/>
        <v>147.25000000000003</v>
      </c>
      <c r="AD184" s="2">
        <f t="shared" si="62"/>
        <v>15.137500000000003</v>
      </c>
      <c r="AE184" s="2">
        <f t="shared" si="65"/>
        <v>0</v>
      </c>
      <c r="AF184" s="52">
        <f t="shared" si="63"/>
        <v>147.25000000000003</v>
      </c>
      <c r="AG184" s="2">
        <f t="shared" si="66"/>
        <v>75.687500000000014</v>
      </c>
      <c r="AH184" s="67">
        <f t="shared" si="67"/>
        <v>0.29656856574607893</v>
      </c>
      <c r="AI184" s="67">
        <f t="shared" si="68"/>
        <v>0.70343143425392107</v>
      </c>
      <c r="AJ184" s="2">
        <f t="shared" si="69"/>
        <v>496.51250000000005</v>
      </c>
      <c r="AK184" s="2">
        <f t="shared" si="70"/>
        <v>1986.0500000000002</v>
      </c>
    </row>
    <row r="185" spans="1:37">
      <c r="A185" t="s">
        <v>427</v>
      </c>
      <c r="B185">
        <v>4</v>
      </c>
      <c r="C185" s="2">
        <f>VLOOKUP(A185,LB460_CO!B:L,11,0)</f>
        <v>242.23750000000001</v>
      </c>
      <c r="D185" s="2">
        <f>'c'!$B$7</f>
        <v>47.125</v>
      </c>
      <c r="E185" s="2">
        <f t="shared" si="48"/>
        <v>289.36250000000001</v>
      </c>
      <c r="F185" s="2">
        <f>'c'!$E$8</f>
        <v>123.57500000000002</v>
      </c>
      <c r="G185" s="52">
        <f t="shared" si="49"/>
        <v>412.9375</v>
      </c>
      <c r="H185" s="52">
        <f t="shared" si="64"/>
        <v>1651.75</v>
      </c>
      <c r="I185" s="2">
        <f t="shared" si="50"/>
        <v>57.872500000000002</v>
      </c>
      <c r="J185" s="2">
        <f>propocet!$L$2</f>
        <v>18.9375</v>
      </c>
      <c r="K185" s="2">
        <f>propocet!$L$5</f>
        <v>23.362499999999997</v>
      </c>
      <c r="L185" s="2">
        <f>propocet!$L$9</f>
        <v>22.787500000000001</v>
      </c>
      <c r="M185" s="2">
        <f>propocet!$L$11</f>
        <v>16.7</v>
      </c>
      <c r="N185" s="2">
        <f>propocet!$L$12</f>
        <v>25.5625</v>
      </c>
      <c r="O185" s="2">
        <f>propocet!$L$13</f>
        <v>16.225000000000001</v>
      </c>
      <c r="P185" s="61">
        <f t="shared" si="51"/>
        <v>57.872500000000002</v>
      </c>
      <c r="Q185" s="52">
        <v>30</v>
      </c>
      <c r="R185" s="2">
        <f t="shared" si="52"/>
        <v>11.0625</v>
      </c>
      <c r="S185" s="2">
        <f t="shared" si="53"/>
        <v>6.6375000000000028</v>
      </c>
      <c r="T185" s="2">
        <f t="shared" si="54"/>
        <v>7.2124999999999986</v>
      </c>
      <c r="U185" s="2">
        <f t="shared" si="55"/>
        <v>13.3</v>
      </c>
      <c r="V185" s="2">
        <f t="shared" si="56"/>
        <v>4.4375</v>
      </c>
      <c r="W185" s="2">
        <f t="shared" si="57"/>
        <v>13.774999999999999</v>
      </c>
      <c r="X185" s="2">
        <f t="shared" si="58"/>
        <v>-27.872500000000002</v>
      </c>
      <c r="Y185" s="2">
        <f t="shared" si="58"/>
        <v>-27.872500000000002</v>
      </c>
      <c r="Z185" s="2">
        <f t="shared" si="58"/>
        <v>-27.872500000000002</v>
      </c>
      <c r="AA185" s="2">
        <f t="shared" si="59"/>
        <v>56.425000000000004</v>
      </c>
      <c r="AB185" s="61">
        <f t="shared" si="60"/>
        <v>167.23500000000001</v>
      </c>
      <c r="AC185" s="61">
        <f t="shared" si="61"/>
        <v>223.66000000000003</v>
      </c>
      <c r="AD185" s="2">
        <f t="shared" si="62"/>
        <v>27.872500000000002</v>
      </c>
      <c r="AE185" s="2">
        <f t="shared" si="65"/>
        <v>0</v>
      </c>
      <c r="AF185" s="52">
        <f t="shared" si="63"/>
        <v>223.66000000000003</v>
      </c>
      <c r="AG185" s="2">
        <f t="shared" si="66"/>
        <v>139.36250000000001</v>
      </c>
      <c r="AH185" s="67">
        <f t="shared" si="67"/>
        <v>0.35133659808591772</v>
      </c>
      <c r="AI185" s="67">
        <f t="shared" si="68"/>
        <v>0.64866340191408223</v>
      </c>
      <c r="AJ185" s="2">
        <f t="shared" si="69"/>
        <v>636.59750000000008</v>
      </c>
      <c r="AK185" s="2">
        <f t="shared" si="70"/>
        <v>2546.3900000000003</v>
      </c>
    </row>
    <row r="186" spans="1:37">
      <c r="A186" t="s">
        <v>219</v>
      </c>
      <c r="B186">
        <v>1</v>
      </c>
      <c r="C186" s="2">
        <f>VLOOKUP(A186,LB460_CO!B:L,11,0)</f>
        <v>117.7625</v>
      </c>
      <c r="D186" s="2">
        <f>'c'!$B$7</f>
        <v>47.125</v>
      </c>
      <c r="E186" s="2">
        <f t="shared" si="48"/>
        <v>164.88749999999999</v>
      </c>
      <c r="F186" s="2">
        <f>'c'!$E$8</f>
        <v>123.57500000000002</v>
      </c>
      <c r="G186" s="52">
        <f t="shared" si="49"/>
        <v>288.46249999999998</v>
      </c>
      <c r="H186" s="52">
        <f t="shared" si="64"/>
        <v>288.46249999999998</v>
      </c>
      <c r="I186" s="2">
        <f t="shared" si="50"/>
        <v>32.977499999999999</v>
      </c>
      <c r="J186" s="2">
        <f>propocet!$L$2</f>
        <v>18.9375</v>
      </c>
      <c r="K186" s="2">
        <f>propocet!$L$5</f>
        <v>23.362499999999997</v>
      </c>
      <c r="L186" s="2">
        <f>propocet!$L$9</f>
        <v>22.787500000000001</v>
      </c>
      <c r="M186" s="2">
        <f>propocet!$L$11</f>
        <v>16.7</v>
      </c>
      <c r="N186" s="2">
        <f>propocet!$L$12</f>
        <v>25.5625</v>
      </c>
      <c r="O186" s="2">
        <f>propocet!$L$13</f>
        <v>16.225000000000001</v>
      </c>
      <c r="P186" s="61">
        <f t="shared" si="51"/>
        <v>32.977499999999999</v>
      </c>
      <c r="Q186" s="52">
        <v>30</v>
      </c>
      <c r="R186" s="2">
        <f t="shared" si="52"/>
        <v>11.0625</v>
      </c>
      <c r="S186" s="2">
        <f t="shared" si="53"/>
        <v>6.6375000000000028</v>
      </c>
      <c r="T186" s="2">
        <f t="shared" si="54"/>
        <v>7.2124999999999986</v>
      </c>
      <c r="U186" s="2">
        <f t="shared" si="55"/>
        <v>13.3</v>
      </c>
      <c r="V186" s="2">
        <f t="shared" si="56"/>
        <v>4.4375</v>
      </c>
      <c r="W186" s="2">
        <f t="shared" si="57"/>
        <v>13.774999999999999</v>
      </c>
      <c r="X186" s="2">
        <f t="shared" si="58"/>
        <v>-2.9774999999999991</v>
      </c>
      <c r="Y186" s="2">
        <f t="shared" si="58"/>
        <v>-2.9774999999999991</v>
      </c>
      <c r="Z186" s="2">
        <f t="shared" si="58"/>
        <v>-2.9774999999999991</v>
      </c>
      <c r="AA186" s="2">
        <f t="shared" si="59"/>
        <v>56.425000000000004</v>
      </c>
      <c r="AB186" s="61">
        <f t="shared" si="60"/>
        <v>17.864999999999995</v>
      </c>
      <c r="AC186" s="61">
        <f t="shared" si="61"/>
        <v>74.289999999999992</v>
      </c>
      <c r="AD186" s="2">
        <f t="shared" si="62"/>
        <v>2.9774999999999991</v>
      </c>
      <c r="AE186" s="2">
        <f t="shared" si="65"/>
        <v>0</v>
      </c>
      <c r="AF186" s="52">
        <f t="shared" si="63"/>
        <v>74.289999999999992</v>
      </c>
      <c r="AG186" s="2">
        <f t="shared" si="66"/>
        <v>14.887499999999996</v>
      </c>
      <c r="AH186" s="67">
        <f t="shared" si="67"/>
        <v>0.20479528052873514</v>
      </c>
      <c r="AI186" s="67">
        <f t="shared" si="68"/>
        <v>0.79520471947126481</v>
      </c>
      <c r="AJ186" s="2">
        <f t="shared" si="69"/>
        <v>362.75249999999994</v>
      </c>
      <c r="AK186" s="2">
        <f t="shared" si="70"/>
        <v>362.75249999999994</v>
      </c>
    </row>
    <row r="187" spans="1:37">
      <c r="A187" t="s">
        <v>292</v>
      </c>
      <c r="B187">
        <v>2</v>
      </c>
      <c r="C187" s="2">
        <f>VLOOKUP(A187,LB460_CO!B:L,11,0)</f>
        <v>126.49999999999999</v>
      </c>
      <c r="D187" s="2">
        <f>'c'!$B$7</f>
        <v>47.125</v>
      </c>
      <c r="E187" s="2">
        <f t="shared" si="48"/>
        <v>173.625</v>
      </c>
      <c r="F187" s="2">
        <f>'c'!$E$8</f>
        <v>123.57500000000002</v>
      </c>
      <c r="G187" s="52">
        <f t="shared" si="49"/>
        <v>297.20000000000005</v>
      </c>
      <c r="H187" s="52">
        <f t="shared" si="64"/>
        <v>594.40000000000009</v>
      </c>
      <c r="I187" s="2">
        <f t="shared" si="50"/>
        <v>34.725000000000001</v>
      </c>
      <c r="J187" s="2">
        <f>propocet!$L$2</f>
        <v>18.9375</v>
      </c>
      <c r="K187" s="2">
        <f>propocet!$L$5</f>
        <v>23.362499999999997</v>
      </c>
      <c r="L187" s="2">
        <f>propocet!$L$9</f>
        <v>22.787500000000001</v>
      </c>
      <c r="M187" s="2">
        <f>propocet!$L$11</f>
        <v>16.7</v>
      </c>
      <c r="N187" s="2">
        <f>propocet!$L$12</f>
        <v>25.5625</v>
      </c>
      <c r="O187" s="2">
        <f>propocet!$L$13</f>
        <v>16.225000000000001</v>
      </c>
      <c r="P187" s="61">
        <f t="shared" si="51"/>
        <v>34.725000000000001</v>
      </c>
      <c r="Q187" s="52">
        <v>30</v>
      </c>
      <c r="R187" s="2">
        <f t="shared" si="52"/>
        <v>11.0625</v>
      </c>
      <c r="S187" s="2">
        <f t="shared" si="53"/>
        <v>6.6375000000000028</v>
      </c>
      <c r="T187" s="2">
        <f t="shared" si="54"/>
        <v>7.2124999999999986</v>
      </c>
      <c r="U187" s="2">
        <f t="shared" si="55"/>
        <v>13.3</v>
      </c>
      <c r="V187" s="2">
        <f t="shared" si="56"/>
        <v>4.4375</v>
      </c>
      <c r="W187" s="2">
        <f t="shared" si="57"/>
        <v>13.774999999999999</v>
      </c>
      <c r="X187" s="2">
        <f t="shared" si="58"/>
        <v>-4.7250000000000014</v>
      </c>
      <c r="Y187" s="2">
        <f t="shared" si="58"/>
        <v>-4.7250000000000014</v>
      </c>
      <c r="Z187" s="2">
        <f t="shared" si="58"/>
        <v>-4.7250000000000014</v>
      </c>
      <c r="AA187" s="2">
        <f t="shared" si="59"/>
        <v>56.425000000000004</v>
      </c>
      <c r="AB187" s="61">
        <f t="shared" si="60"/>
        <v>28.350000000000009</v>
      </c>
      <c r="AC187" s="61">
        <f t="shared" si="61"/>
        <v>84.775000000000006</v>
      </c>
      <c r="AD187" s="2">
        <f t="shared" si="62"/>
        <v>4.7250000000000014</v>
      </c>
      <c r="AE187" s="2">
        <f t="shared" si="65"/>
        <v>0</v>
      </c>
      <c r="AF187" s="52">
        <f t="shared" si="63"/>
        <v>84.775000000000006</v>
      </c>
      <c r="AG187" s="2">
        <f t="shared" si="66"/>
        <v>23.625000000000007</v>
      </c>
      <c r="AH187" s="67">
        <f t="shared" si="67"/>
        <v>0.22193860854767983</v>
      </c>
      <c r="AI187" s="67">
        <f t="shared" si="68"/>
        <v>0.77806139145232023</v>
      </c>
      <c r="AJ187" s="2">
        <f t="shared" si="69"/>
        <v>381.97500000000002</v>
      </c>
      <c r="AK187" s="2">
        <f t="shared" si="70"/>
        <v>763.95</v>
      </c>
    </row>
    <row r="188" spans="1:37">
      <c r="A188" t="s">
        <v>454</v>
      </c>
      <c r="B188">
        <v>4</v>
      </c>
      <c r="C188" s="2">
        <f>VLOOKUP(A188,LB460_CO!B:L,11,0)</f>
        <v>168.95</v>
      </c>
      <c r="D188" s="2">
        <f>'c'!$B$7</f>
        <v>47.125</v>
      </c>
      <c r="E188" s="2">
        <f t="shared" si="48"/>
        <v>216.07499999999999</v>
      </c>
      <c r="F188" s="2">
        <f>'c'!$E$8</f>
        <v>123.57500000000002</v>
      </c>
      <c r="G188" s="52">
        <f t="shared" si="49"/>
        <v>339.65</v>
      </c>
      <c r="H188" s="52">
        <f t="shared" si="64"/>
        <v>1358.6</v>
      </c>
      <c r="I188" s="2">
        <f t="shared" si="50"/>
        <v>43.214999999999996</v>
      </c>
      <c r="J188" s="2">
        <f>propocet!$L$2</f>
        <v>18.9375</v>
      </c>
      <c r="K188" s="2">
        <f>propocet!$L$5</f>
        <v>23.362499999999997</v>
      </c>
      <c r="L188" s="2">
        <f>propocet!$L$9</f>
        <v>22.787500000000001</v>
      </c>
      <c r="M188" s="2">
        <f>propocet!$L$11</f>
        <v>16.7</v>
      </c>
      <c r="N188" s="2">
        <f>propocet!$L$12</f>
        <v>25.5625</v>
      </c>
      <c r="O188" s="2">
        <f>propocet!$L$13</f>
        <v>16.225000000000001</v>
      </c>
      <c r="P188" s="61">
        <f t="shared" si="51"/>
        <v>43.214999999999996</v>
      </c>
      <c r="Q188" s="52">
        <v>30</v>
      </c>
      <c r="R188" s="2">
        <f t="shared" si="52"/>
        <v>11.0625</v>
      </c>
      <c r="S188" s="2">
        <f t="shared" si="53"/>
        <v>6.6375000000000028</v>
      </c>
      <c r="T188" s="2">
        <f t="shared" si="54"/>
        <v>7.2124999999999986</v>
      </c>
      <c r="U188" s="2">
        <f t="shared" si="55"/>
        <v>13.3</v>
      </c>
      <c r="V188" s="2">
        <f t="shared" si="56"/>
        <v>4.4375</v>
      </c>
      <c r="W188" s="2">
        <f t="shared" si="57"/>
        <v>13.774999999999999</v>
      </c>
      <c r="X188" s="2">
        <f t="shared" si="58"/>
        <v>-13.214999999999996</v>
      </c>
      <c r="Y188" s="2">
        <f t="shared" si="58"/>
        <v>-13.214999999999996</v>
      </c>
      <c r="Z188" s="2">
        <f t="shared" si="58"/>
        <v>-13.214999999999996</v>
      </c>
      <c r="AA188" s="2">
        <f t="shared" si="59"/>
        <v>56.425000000000004</v>
      </c>
      <c r="AB188" s="61">
        <f t="shared" si="60"/>
        <v>79.289999999999978</v>
      </c>
      <c r="AC188" s="61">
        <f t="shared" si="61"/>
        <v>135.71499999999997</v>
      </c>
      <c r="AD188" s="2">
        <f t="shared" si="62"/>
        <v>13.214999999999996</v>
      </c>
      <c r="AE188" s="2">
        <f t="shared" si="65"/>
        <v>0</v>
      </c>
      <c r="AF188" s="52">
        <f t="shared" si="63"/>
        <v>135.71499999999997</v>
      </c>
      <c r="AG188" s="2">
        <f t="shared" si="66"/>
        <v>66.074999999999989</v>
      </c>
      <c r="AH188" s="67">
        <f t="shared" si="67"/>
        <v>0.28549640802330839</v>
      </c>
      <c r="AI188" s="67">
        <f t="shared" si="68"/>
        <v>0.71450359197669155</v>
      </c>
      <c r="AJ188" s="2">
        <f t="shared" si="69"/>
        <v>475.36499999999995</v>
      </c>
      <c r="AK188" s="2">
        <f t="shared" si="70"/>
        <v>1901.4599999999998</v>
      </c>
    </row>
    <row r="189" spans="1:37">
      <c r="A189" t="s">
        <v>293</v>
      </c>
      <c r="B189">
        <v>9</v>
      </c>
      <c r="C189" s="2">
        <f>VLOOKUP(A189,LB460_CO!B:L,11,0)</f>
        <v>126.49999999999999</v>
      </c>
      <c r="D189" s="2">
        <f>'c'!$B$7</f>
        <v>47.125</v>
      </c>
      <c r="E189" s="2">
        <f t="shared" ref="E189:E252" si="71">D189+C189</f>
        <v>173.625</v>
      </c>
      <c r="F189" s="2">
        <f>'c'!$E$8</f>
        <v>123.57500000000002</v>
      </c>
      <c r="G189" s="52">
        <f t="shared" ref="G189:G252" si="72">F189+E189</f>
        <v>297.20000000000005</v>
      </c>
      <c r="H189" s="52">
        <f t="shared" si="64"/>
        <v>2674.8</v>
      </c>
      <c r="I189" s="2">
        <f t="shared" ref="I189:I252" si="73">E189/5</f>
        <v>34.725000000000001</v>
      </c>
      <c r="J189" s="2">
        <f>propocet!$L$2</f>
        <v>18.9375</v>
      </c>
      <c r="K189" s="2">
        <f>propocet!$L$5</f>
        <v>23.362499999999997</v>
      </c>
      <c r="L189" s="2">
        <f>propocet!$L$9</f>
        <v>22.787500000000001</v>
      </c>
      <c r="M189" s="2">
        <f>propocet!$L$11</f>
        <v>16.7</v>
      </c>
      <c r="N189" s="2">
        <f>propocet!$L$12</f>
        <v>25.5625</v>
      </c>
      <c r="O189" s="2">
        <f>propocet!$L$13</f>
        <v>16.225000000000001</v>
      </c>
      <c r="P189" s="61">
        <f t="shared" ref="P189:P252" si="74">MAX(I189:O189)</f>
        <v>34.725000000000001</v>
      </c>
      <c r="Q189" s="52">
        <v>30</v>
      </c>
      <c r="R189" s="2">
        <f t="shared" ref="R189:R252" si="75">$Q189-J189</f>
        <v>11.0625</v>
      </c>
      <c r="S189" s="2">
        <f t="shared" ref="S189:S252" si="76">$Q189-K189</f>
        <v>6.6375000000000028</v>
      </c>
      <c r="T189" s="2">
        <f t="shared" ref="T189:T252" si="77">$Q189-L189</f>
        <v>7.2124999999999986</v>
      </c>
      <c r="U189" s="2">
        <f t="shared" ref="U189:U252" si="78">$Q189-M189</f>
        <v>13.3</v>
      </c>
      <c r="V189" s="2">
        <f t="shared" ref="V189:V252" si="79">$Q189-N189</f>
        <v>4.4375</v>
      </c>
      <c r="W189" s="2">
        <f t="shared" ref="W189:W252" si="80">$Q189-O189</f>
        <v>13.774999999999999</v>
      </c>
      <c r="X189" s="2">
        <f t="shared" ref="X189:Z252" si="81">$Q189-$I189</f>
        <v>-4.7250000000000014</v>
      </c>
      <c r="Y189" s="2">
        <f t="shared" si="81"/>
        <v>-4.7250000000000014</v>
      </c>
      <c r="Z189" s="2">
        <f t="shared" si="81"/>
        <v>-4.7250000000000014</v>
      </c>
      <c r="AA189" s="2">
        <f t="shared" ref="AA189:AA252" si="82">SUM(R189:W189)</f>
        <v>56.425000000000004</v>
      </c>
      <c r="AB189" s="61">
        <f t="shared" ref="AB189:AB252" si="83">IF(AD189&gt;=0,AD189*6,0)</f>
        <v>28.350000000000009</v>
      </c>
      <c r="AC189" s="61">
        <f t="shared" ref="AC189:AC252" si="84">AA189+AB189</f>
        <v>84.775000000000006</v>
      </c>
      <c r="AD189" s="2">
        <f t="shared" ref="AD189:AD252" si="85">P189-Q189</f>
        <v>4.7250000000000014</v>
      </c>
      <c r="AE189" s="2">
        <f t="shared" si="65"/>
        <v>0</v>
      </c>
      <c r="AF189" s="52">
        <f t="shared" ref="AF189:AF252" si="86">AC189+AE189</f>
        <v>84.775000000000006</v>
      </c>
      <c r="AG189" s="2">
        <f t="shared" si="66"/>
        <v>23.625000000000007</v>
      </c>
      <c r="AH189" s="67">
        <f t="shared" si="67"/>
        <v>0.22193860854767983</v>
      </c>
      <c r="AI189" s="67">
        <f t="shared" si="68"/>
        <v>0.77806139145232023</v>
      </c>
      <c r="AJ189" s="2">
        <f t="shared" si="69"/>
        <v>381.97500000000002</v>
      </c>
      <c r="AK189" s="2">
        <f t="shared" si="70"/>
        <v>3437.7750000000001</v>
      </c>
    </row>
    <row r="190" spans="1:37">
      <c r="A190" t="s">
        <v>455</v>
      </c>
      <c r="B190">
        <v>14</v>
      </c>
      <c r="C190" s="2">
        <f>VLOOKUP(A190,LB460_CO!B:L,11,0)</f>
        <v>168.95</v>
      </c>
      <c r="D190" s="2">
        <f>'c'!$B$7</f>
        <v>47.125</v>
      </c>
      <c r="E190" s="2">
        <f t="shared" si="71"/>
        <v>216.07499999999999</v>
      </c>
      <c r="F190" s="2">
        <f>'c'!$E$8</f>
        <v>123.57500000000002</v>
      </c>
      <c r="G190" s="52">
        <f t="shared" si="72"/>
        <v>339.65</v>
      </c>
      <c r="H190" s="52">
        <f t="shared" si="64"/>
        <v>4755.0999999999995</v>
      </c>
      <c r="I190" s="2">
        <f t="shared" si="73"/>
        <v>43.214999999999996</v>
      </c>
      <c r="J190" s="2">
        <f>propocet!$L$2</f>
        <v>18.9375</v>
      </c>
      <c r="K190" s="2">
        <f>propocet!$L$5</f>
        <v>23.362499999999997</v>
      </c>
      <c r="L190" s="2">
        <f>propocet!$L$9</f>
        <v>22.787500000000001</v>
      </c>
      <c r="M190" s="2">
        <f>propocet!$L$11</f>
        <v>16.7</v>
      </c>
      <c r="N190" s="2">
        <f>propocet!$L$12</f>
        <v>25.5625</v>
      </c>
      <c r="O190" s="2">
        <f>propocet!$L$13</f>
        <v>16.225000000000001</v>
      </c>
      <c r="P190" s="61">
        <f t="shared" si="74"/>
        <v>43.214999999999996</v>
      </c>
      <c r="Q190" s="52">
        <v>30</v>
      </c>
      <c r="R190" s="2">
        <f t="shared" si="75"/>
        <v>11.0625</v>
      </c>
      <c r="S190" s="2">
        <f t="shared" si="76"/>
        <v>6.6375000000000028</v>
      </c>
      <c r="T190" s="2">
        <f t="shared" si="77"/>
        <v>7.2124999999999986</v>
      </c>
      <c r="U190" s="2">
        <f t="shared" si="78"/>
        <v>13.3</v>
      </c>
      <c r="V190" s="2">
        <f t="shared" si="79"/>
        <v>4.4375</v>
      </c>
      <c r="W190" s="2">
        <f t="shared" si="80"/>
        <v>13.774999999999999</v>
      </c>
      <c r="X190" s="2">
        <f t="shared" si="81"/>
        <v>-13.214999999999996</v>
      </c>
      <c r="Y190" s="2">
        <f t="shared" si="81"/>
        <v>-13.214999999999996</v>
      </c>
      <c r="Z190" s="2">
        <f t="shared" si="81"/>
        <v>-13.214999999999996</v>
      </c>
      <c r="AA190" s="2">
        <f t="shared" si="82"/>
        <v>56.425000000000004</v>
      </c>
      <c r="AB190" s="61">
        <f t="shared" si="83"/>
        <v>79.289999999999978</v>
      </c>
      <c r="AC190" s="61">
        <f t="shared" si="84"/>
        <v>135.71499999999997</v>
      </c>
      <c r="AD190" s="2">
        <f t="shared" si="85"/>
        <v>13.214999999999996</v>
      </c>
      <c r="AE190" s="2">
        <f t="shared" si="65"/>
        <v>0</v>
      </c>
      <c r="AF190" s="52">
        <f t="shared" si="86"/>
        <v>135.71499999999997</v>
      </c>
      <c r="AG190" s="2">
        <f t="shared" si="66"/>
        <v>66.074999999999989</v>
      </c>
      <c r="AH190" s="67">
        <f t="shared" si="67"/>
        <v>0.28549640802330839</v>
      </c>
      <c r="AI190" s="67">
        <f t="shared" si="68"/>
        <v>0.71450359197669155</v>
      </c>
      <c r="AJ190" s="2">
        <f t="shared" si="69"/>
        <v>475.36499999999995</v>
      </c>
      <c r="AK190" s="2">
        <f t="shared" si="70"/>
        <v>6655.11</v>
      </c>
    </row>
    <row r="191" spans="1:37">
      <c r="A191" t="s">
        <v>661</v>
      </c>
      <c r="B191">
        <v>10</v>
      </c>
      <c r="C191" s="2">
        <f>VLOOKUP(A191,LB460_CO!B:L,11,0)</f>
        <v>128.19166666666666</v>
      </c>
      <c r="D191" s="2">
        <f>'c'!$B$7</f>
        <v>47.125</v>
      </c>
      <c r="E191" s="2">
        <f t="shared" si="71"/>
        <v>175.31666666666666</v>
      </c>
      <c r="F191" s="2">
        <f>'c'!$E$8</f>
        <v>123.57500000000002</v>
      </c>
      <c r="G191" s="52">
        <f t="shared" si="72"/>
        <v>298.89166666666665</v>
      </c>
      <c r="H191" s="52">
        <f t="shared" si="64"/>
        <v>2988.9166666666665</v>
      </c>
      <c r="I191" s="2">
        <f t="shared" si="73"/>
        <v>35.063333333333333</v>
      </c>
      <c r="J191" s="2">
        <f>propocet!$L$2</f>
        <v>18.9375</v>
      </c>
      <c r="K191" s="2">
        <f>propocet!$L$5</f>
        <v>23.362499999999997</v>
      </c>
      <c r="L191" s="2">
        <f>propocet!$L$9</f>
        <v>22.787500000000001</v>
      </c>
      <c r="M191" s="2">
        <f>propocet!$L$11</f>
        <v>16.7</v>
      </c>
      <c r="N191" s="2">
        <f>propocet!$L$12</f>
        <v>25.5625</v>
      </c>
      <c r="O191" s="2">
        <f>propocet!$L$13</f>
        <v>16.225000000000001</v>
      </c>
      <c r="P191" s="61">
        <f t="shared" si="74"/>
        <v>35.063333333333333</v>
      </c>
      <c r="Q191" s="52">
        <v>30</v>
      </c>
      <c r="R191" s="2">
        <f t="shared" si="75"/>
        <v>11.0625</v>
      </c>
      <c r="S191" s="2">
        <f t="shared" si="76"/>
        <v>6.6375000000000028</v>
      </c>
      <c r="T191" s="2">
        <f t="shared" si="77"/>
        <v>7.2124999999999986</v>
      </c>
      <c r="U191" s="2">
        <f t="shared" si="78"/>
        <v>13.3</v>
      </c>
      <c r="V191" s="2">
        <f t="shared" si="79"/>
        <v>4.4375</v>
      </c>
      <c r="W191" s="2">
        <f t="shared" si="80"/>
        <v>13.774999999999999</v>
      </c>
      <c r="X191" s="2">
        <f t="shared" si="81"/>
        <v>-5.0633333333333326</v>
      </c>
      <c r="Y191" s="2">
        <f t="shared" si="81"/>
        <v>-5.0633333333333326</v>
      </c>
      <c r="Z191" s="2">
        <f t="shared" si="81"/>
        <v>-5.0633333333333326</v>
      </c>
      <c r="AA191" s="2">
        <f t="shared" si="82"/>
        <v>56.425000000000004</v>
      </c>
      <c r="AB191" s="61">
        <f t="shared" si="83"/>
        <v>30.379999999999995</v>
      </c>
      <c r="AC191" s="61">
        <f t="shared" si="84"/>
        <v>86.805000000000007</v>
      </c>
      <c r="AD191" s="2">
        <f t="shared" si="85"/>
        <v>5.0633333333333326</v>
      </c>
      <c r="AE191" s="2">
        <f t="shared" si="65"/>
        <v>0</v>
      </c>
      <c r="AF191" s="52">
        <f t="shared" si="86"/>
        <v>86.805000000000007</v>
      </c>
      <c r="AG191" s="2">
        <f t="shared" si="66"/>
        <v>25.316666666666663</v>
      </c>
      <c r="AH191" s="67">
        <f t="shared" si="67"/>
        <v>0.22506028053133292</v>
      </c>
      <c r="AI191" s="67">
        <f t="shared" si="68"/>
        <v>0.77493971946866713</v>
      </c>
      <c r="AJ191" s="2">
        <f t="shared" si="69"/>
        <v>385.69666666666666</v>
      </c>
      <c r="AK191" s="2">
        <f t="shared" si="70"/>
        <v>3856.9666666666667</v>
      </c>
    </row>
    <row r="192" spans="1:37">
      <c r="A192" t="s">
        <v>709</v>
      </c>
      <c r="B192">
        <v>2</v>
      </c>
      <c r="C192" s="2">
        <f>VLOOKUP(A192,LB460_CO!B:L,11,0)</f>
        <v>177.84583333333333</v>
      </c>
      <c r="D192" s="2">
        <f>'c'!$B$7</f>
        <v>47.125</v>
      </c>
      <c r="E192" s="2">
        <f t="shared" si="71"/>
        <v>224.97083333333333</v>
      </c>
      <c r="F192" s="2">
        <f>'c'!$E$8</f>
        <v>123.57500000000002</v>
      </c>
      <c r="G192" s="52">
        <f t="shared" si="72"/>
        <v>348.54583333333335</v>
      </c>
      <c r="H192" s="52">
        <f t="shared" si="64"/>
        <v>697.0916666666667</v>
      </c>
      <c r="I192" s="2">
        <f t="shared" si="73"/>
        <v>44.994166666666665</v>
      </c>
      <c r="J192" s="2">
        <f>propocet!$L$2</f>
        <v>18.9375</v>
      </c>
      <c r="K192" s="2">
        <f>propocet!$L$5</f>
        <v>23.362499999999997</v>
      </c>
      <c r="L192" s="2">
        <f>propocet!$L$9</f>
        <v>22.787500000000001</v>
      </c>
      <c r="M192" s="2">
        <f>propocet!$L$11</f>
        <v>16.7</v>
      </c>
      <c r="N192" s="2">
        <f>propocet!$L$12</f>
        <v>25.5625</v>
      </c>
      <c r="O192" s="2">
        <f>propocet!$L$13</f>
        <v>16.225000000000001</v>
      </c>
      <c r="P192" s="61">
        <f t="shared" si="74"/>
        <v>44.994166666666665</v>
      </c>
      <c r="Q192" s="52">
        <v>30</v>
      </c>
      <c r="R192" s="2">
        <f t="shared" si="75"/>
        <v>11.0625</v>
      </c>
      <c r="S192" s="2">
        <f t="shared" si="76"/>
        <v>6.6375000000000028</v>
      </c>
      <c r="T192" s="2">
        <f t="shared" si="77"/>
        <v>7.2124999999999986</v>
      </c>
      <c r="U192" s="2">
        <f t="shared" si="78"/>
        <v>13.3</v>
      </c>
      <c r="V192" s="2">
        <f t="shared" si="79"/>
        <v>4.4375</v>
      </c>
      <c r="W192" s="2">
        <f t="shared" si="80"/>
        <v>13.774999999999999</v>
      </c>
      <c r="X192" s="2">
        <f t="shared" si="81"/>
        <v>-14.994166666666665</v>
      </c>
      <c r="Y192" s="2">
        <f t="shared" si="81"/>
        <v>-14.994166666666665</v>
      </c>
      <c r="Z192" s="2">
        <f t="shared" si="81"/>
        <v>-14.994166666666665</v>
      </c>
      <c r="AA192" s="2">
        <f t="shared" si="82"/>
        <v>56.425000000000004</v>
      </c>
      <c r="AB192" s="61">
        <f t="shared" si="83"/>
        <v>89.964999999999989</v>
      </c>
      <c r="AC192" s="61">
        <f t="shared" si="84"/>
        <v>146.38999999999999</v>
      </c>
      <c r="AD192" s="2">
        <f t="shared" si="85"/>
        <v>14.994166666666665</v>
      </c>
      <c r="AE192" s="2">
        <f t="shared" si="65"/>
        <v>0</v>
      </c>
      <c r="AF192" s="52">
        <f t="shared" si="86"/>
        <v>146.38999999999999</v>
      </c>
      <c r="AG192" s="2">
        <f t="shared" si="66"/>
        <v>74.970833333333331</v>
      </c>
      <c r="AH192" s="67">
        <f t="shared" si="67"/>
        <v>0.29577571503376698</v>
      </c>
      <c r="AI192" s="67">
        <f t="shared" si="68"/>
        <v>0.70422428496623302</v>
      </c>
      <c r="AJ192" s="2">
        <f t="shared" si="69"/>
        <v>494.93583333333333</v>
      </c>
      <c r="AK192" s="2">
        <f t="shared" si="70"/>
        <v>989.87166666666667</v>
      </c>
    </row>
    <row r="193" spans="1:37">
      <c r="A193" t="s">
        <v>220</v>
      </c>
      <c r="B193">
        <v>3</v>
      </c>
      <c r="C193" s="2">
        <f>VLOOKUP(A193,LB460_CO!B:L,11,0)</f>
        <v>140.22916666666669</v>
      </c>
      <c r="D193" s="2">
        <f>'c'!$B$7</f>
        <v>47.125</v>
      </c>
      <c r="E193" s="2">
        <f t="shared" si="71"/>
        <v>187.35416666666669</v>
      </c>
      <c r="F193" s="2">
        <f>'c'!$E$8</f>
        <v>123.57500000000002</v>
      </c>
      <c r="G193" s="52">
        <f t="shared" si="72"/>
        <v>310.92916666666667</v>
      </c>
      <c r="H193" s="52">
        <f t="shared" si="64"/>
        <v>932.78750000000002</v>
      </c>
      <c r="I193" s="2">
        <f t="shared" si="73"/>
        <v>37.470833333333339</v>
      </c>
      <c r="J193" s="2">
        <f>propocet!$L$2</f>
        <v>18.9375</v>
      </c>
      <c r="K193" s="2">
        <f>propocet!$L$5</f>
        <v>23.362499999999997</v>
      </c>
      <c r="L193" s="2">
        <f>propocet!$L$9</f>
        <v>22.787500000000001</v>
      </c>
      <c r="M193" s="2">
        <f>propocet!$L$11</f>
        <v>16.7</v>
      </c>
      <c r="N193" s="2">
        <f>propocet!$L$12</f>
        <v>25.5625</v>
      </c>
      <c r="O193" s="2">
        <f>propocet!$L$13</f>
        <v>16.225000000000001</v>
      </c>
      <c r="P193" s="61">
        <f t="shared" si="74"/>
        <v>37.470833333333339</v>
      </c>
      <c r="Q193" s="52">
        <v>30</v>
      </c>
      <c r="R193" s="2">
        <f t="shared" si="75"/>
        <v>11.0625</v>
      </c>
      <c r="S193" s="2">
        <f t="shared" si="76"/>
        <v>6.6375000000000028</v>
      </c>
      <c r="T193" s="2">
        <f t="shared" si="77"/>
        <v>7.2124999999999986</v>
      </c>
      <c r="U193" s="2">
        <f t="shared" si="78"/>
        <v>13.3</v>
      </c>
      <c r="V193" s="2">
        <f t="shared" si="79"/>
        <v>4.4375</v>
      </c>
      <c r="W193" s="2">
        <f t="shared" si="80"/>
        <v>13.774999999999999</v>
      </c>
      <c r="X193" s="2">
        <f t="shared" si="81"/>
        <v>-7.4708333333333385</v>
      </c>
      <c r="Y193" s="2">
        <f t="shared" si="81"/>
        <v>-7.4708333333333385</v>
      </c>
      <c r="Z193" s="2">
        <f t="shared" si="81"/>
        <v>-7.4708333333333385</v>
      </c>
      <c r="AA193" s="2">
        <f t="shared" si="82"/>
        <v>56.425000000000004</v>
      </c>
      <c r="AB193" s="61">
        <f t="shared" si="83"/>
        <v>44.825000000000031</v>
      </c>
      <c r="AC193" s="61">
        <f t="shared" si="84"/>
        <v>101.25000000000003</v>
      </c>
      <c r="AD193" s="2">
        <f t="shared" si="85"/>
        <v>7.4708333333333385</v>
      </c>
      <c r="AE193" s="2">
        <f t="shared" si="65"/>
        <v>0</v>
      </c>
      <c r="AF193" s="52">
        <f t="shared" si="86"/>
        <v>101.25000000000003</v>
      </c>
      <c r="AG193" s="2">
        <f t="shared" si="66"/>
        <v>37.354166666666693</v>
      </c>
      <c r="AH193" s="67">
        <f t="shared" si="67"/>
        <v>0.24564560314588116</v>
      </c>
      <c r="AI193" s="67">
        <f t="shared" si="68"/>
        <v>0.75435439685411887</v>
      </c>
      <c r="AJ193" s="2">
        <f t="shared" si="69"/>
        <v>412.17916666666667</v>
      </c>
      <c r="AK193" s="2">
        <f t="shared" si="70"/>
        <v>1236.5374999999999</v>
      </c>
    </row>
    <row r="194" spans="1:37">
      <c r="A194" t="s">
        <v>336</v>
      </c>
      <c r="B194">
        <v>1</v>
      </c>
      <c r="C194" s="2">
        <f>VLOOKUP(A194,LB460_CO!B:L,11,0)</f>
        <v>189.88333333333333</v>
      </c>
      <c r="D194" s="2">
        <f>'c'!$B$7</f>
        <v>47.125</v>
      </c>
      <c r="E194" s="2">
        <f t="shared" si="71"/>
        <v>237.00833333333333</v>
      </c>
      <c r="F194" s="2">
        <f>'c'!$E$8</f>
        <v>123.57500000000002</v>
      </c>
      <c r="G194" s="52">
        <f t="shared" si="72"/>
        <v>360.58333333333337</v>
      </c>
      <c r="H194" s="52">
        <f t="shared" si="64"/>
        <v>360.58333333333337</v>
      </c>
      <c r="I194" s="2">
        <f t="shared" si="73"/>
        <v>47.401666666666664</v>
      </c>
      <c r="J194" s="2">
        <f>propocet!$L$2</f>
        <v>18.9375</v>
      </c>
      <c r="K194" s="2">
        <f>propocet!$L$5</f>
        <v>23.362499999999997</v>
      </c>
      <c r="L194" s="2">
        <f>propocet!$L$9</f>
        <v>22.787500000000001</v>
      </c>
      <c r="M194" s="2">
        <f>propocet!$L$11</f>
        <v>16.7</v>
      </c>
      <c r="N194" s="2">
        <f>propocet!$L$12</f>
        <v>25.5625</v>
      </c>
      <c r="O194" s="2">
        <f>propocet!$L$13</f>
        <v>16.225000000000001</v>
      </c>
      <c r="P194" s="61">
        <f t="shared" si="74"/>
        <v>47.401666666666664</v>
      </c>
      <c r="Q194" s="52">
        <v>30</v>
      </c>
      <c r="R194" s="2">
        <f t="shared" si="75"/>
        <v>11.0625</v>
      </c>
      <c r="S194" s="2">
        <f t="shared" si="76"/>
        <v>6.6375000000000028</v>
      </c>
      <c r="T194" s="2">
        <f t="shared" si="77"/>
        <v>7.2124999999999986</v>
      </c>
      <c r="U194" s="2">
        <f t="shared" si="78"/>
        <v>13.3</v>
      </c>
      <c r="V194" s="2">
        <f t="shared" si="79"/>
        <v>4.4375</v>
      </c>
      <c r="W194" s="2">
        <f t="shared" si="80"/>
        <v>13.774999999999999</v>
      </c>
      <c r="X194" s="2">
        <f t="shared" si="81"/>
        <v>-17.401666666666664</v>
      </c>
      <c r="Y194" s="2">
        <f t="shared" si="81"/>
        <v>-17.401666666666664</v>
      </c>
      <c r="Z194" s="2">
        <f t="shared" si="81"/>
        <v>-17.401666666666664</v>
      </c>
      <c r="AA194" s="2">
        <f t="shared" si="82"/>
        <v>56.425000000000004</v>
      </c>
      <c r="AB194" s="61">
        <f t="shared" si="83"/>
        <v>104.40999999999998</v>
      </c>
      <c r="AC194" s="61">
        <f t="shared" si="84"/>
        <v>160.83499999999998</v>
      </c>
      <c r="AD194" s="2">
        <f t="shared" si="85"/>
        <v>17.401666666666664</v>
      </c>
      <c r="AE194" s="2">
        <f t="shared" si="65"/>
        <v>0</v>
      </c>
      <c r="AF194" s="52">
        <f t="shared" si="86"/>
        <v>160.83499999999998</v>
      </c>
      <c r="AG194" s="2">
        <f t="shared" si="66"/>
        <v>87.008333333333326</v>
      </c>
      <c r="AH194" s="67">
        <f t="shared" si="67"/>
        <v>0.30845674138807289</v>
      </c>
      <c r="AI194" s="67">
        <f t="shared" si="68"/>
        <v>0.69154325861192711</v>
      </c>
      <c r="AJ194" s="2">
        <f t="shared" si="69"/>
        <v>521.41833333333329</v>
      </c>
      <c r="AK194" s="2">
        <f t="shared" si="70"/>
        <v>521.41833333333329</v>
      </c>
    </row>
    <row r="195" spans="1:37">
      <c r="A195" t="s">
        <v>704</v>
      </c>
      <c r="B195">
        <v>25</v>
      </c>
      <c r="C195" s="2">
        <f>VLOOKUP(A195,LB460_CO!B:L,11,0)</f>
        <v>114.46249999999998</v>
      </c>
      <c r="D195" s="2">
        <f>'c'!$B$7</f>
        <v>47.125</v>
      </c>
      <c r="E195" s="2">
        <f t="shared" si="71"/>
        <v>161.58749999999998</v>
      </c>
      <c r="F195" s="2">
        <f>'c'!$E$8</f>
        <v>123.57500000000002</v>
      </c>
      <c r="G195" s="52">
        <f t="shared" si="72"/>
        <v>285.16250000000002</v>
      </c>
      <c r="H195" s="52">
        <f t="shared" ref="H195:H258" si="87">G195*B195</f>
        <v>7129.0625000000009</v>
      </c>
      <c r="I195" s="2">
        <f t="shared" si="73"/>
        <v>32.317499999999995</v>
      </c>
      <c r="J195" s="2">
        <f>propocet!$L$2</f>
        <v>18.9375</v>
      </c>
      <c r="K195" s="2">
        <f>propocet!$L$5</f>
        <v>23.362499999999997</v>
      </c>
      <c r="L195" s="2">
        <f>propocet!$L$9</f>
        <v>22.787500000000001</v>
      </c>
      <c r="M195" s="2">
        <f>propocet!$L$11</f>
        <v>16.7</v>
      </c>
      <c r="N195" s="2">
        <f>propocet!$L$12</f>
        <v>25.5625</v>
      </c>
      <c r="O195" s="2">
        <f>propocet!$L$13</f>
        <v>16.225000000000001</v>
      </c>
      <c r="P195" s="61">
        <f t="shared" si="74"/>
        <v>32.317499999999995</v>
      </c>
      <c r="Q195" s="52">
        <v>30</v>
      </c>
      <c r="R195" s="2">
        <f t="shared" si="75"/>
        <v>11.0625</v>
      </c>
      <c r="S195" s="2">
        <f t="shared" si="76"/>
        <v>6.6375000000000028</v>
      </c>
      <c r="T195" s="2">
        <f t="shared" si="77"/>
        <v>7.2124999999999986</v>
      </c>
      <c r="U195" s="2">
        <f t="shared" si="78"/>
        <v>13.3</v>
      </c>
      <c r="V195" s="2">
        <f t="shared" si="79"/>
        <v>4.4375</v>
      </c>
      <c r="W195" s="2">
        <f t="shared" si="80"/>
        <v>13.774999999999999</v>
      </c>
      <c r="X195" s="2">
        <f t="shared" si="81"/>
        <v>-2.3174999999999955</v>
      </c>
      <c r="Y195" s="2">
        <f t="shared" si="81"/>
        <v>-2.3174999999999955</v>
      </c>
      <c r="Z195" s="2">
        <f t="shared" si="81"/>
        <v>-2.3174999999999955</v>
      </c>
      <c r="AA195" s="2">
        <f t="shared" si="82"/>
        <v>56.425000000000004</v>
      </c>
      <c r="AB195" s="61">
        <f t="shared" si="83"/>
        <v>13.904999999999973</v>
      </c>
      <c r="AC195" s="61">
        <f t="shared" si="84"/>
        <v>70.329999999999984</v>
      </c>
      <c r="AD195" s="2">
        <f t="shared" si="85"/>
        <v>2.3174999999999955</v>
      </c>
      <c r="AE195" s="2">
        <f t="shared" ref="AE195:AE258" si="88">IF(AD195&lt;0,(-1)*AD195*5,0)</f>
        <v>0</v>
      </c>
      <c r="AF195" s="52">
        <f t="shared" si="86"/>
        <v>70.329999999999984</v>
      </c>
      <c r="AG195" s="2">
        <f t="shared" ref="AG195:AG258" si="89">IF(AD195&gt;0,AD195*5,0)</f>
        <v>11.587499999999977</v>
      </c>
      <c r="AH195" s="67">
        <f t="shared" ref="AH195:AH258" si="90">AF195/(11*IF(AD195&gt;0,P195,Q195))</f>
        <v>0.19783821037012031</v>
      </c>
      <c r="AI195" s="67">
        <f t="shared" ref="AI195:AI258" si="91">1-AH195</f>
        <v>0.80216178962987972</v>
      </c>
      <c r="AJ195" s="2">
        <f t="shared" ref="AJ195:AJ258" si="92">AC195+G195+AE195</f>
        <v>355.49250000000001</v>
      </c>
      <c r="AK195" s="2">
        <f t="shared" ref="AK195:AK258" si="93">AJ195*B195</f>
        <v>8887.3125</v>
      </c>
    </row>
    <row r="196" spans="1:37">
      <c r="A196" t="s">
        <v>705</v>
      </c>
      <c r="B196">
        <v>45</v>
      </c>
      <c r="C196" s="2">
        <f>VLOOKUP(A196,LB460_CO!B:L,11,0)</f>
        <v>163.66249999999999</v>
      </c>
      <c r="D196" s="2">
        <f>'c'!$B$7</f>
        <v>47.125</v>
      </c>
      <c r="E196" s="2">
        <f t="shared" si="71"/>
        <v>210.78749999999999</v>
      </c>
      <c r="F196" s="2">
        <f>'c'!$E$8</f>
        <v>123.57500000000002</v>
      </c>
      <c r="G196" s="52">
        <f t="shared" si="72"/>
        <v>334.36250000000001</v>
      </c>
      <c r="H196" s="52">
        <f t="shared" si="87"/>
        <v>15046.3125</v>
      </c>
      <c r="I196" s="2">
        <f t="shared" si="73"/>
        <v>42.157499999999999</v>
      </c>
      <c r="J196" s="2">
        <f>propocet!$L$2</f>
        <v>18.9375</v>
      </c>
      <c r="K196" s="2">
        <f>propocet!$L$5</f>
        <v>23.362499999999997</v>
      </c>
      <c r="L196" s="2">
        <f>propocet!$L$9</f>
        <v>22.787500000000001</v>
      </c>
      <c r="M196" s="2">
        <f>propocet!$L$11</f>
        <v>16.7</v>
      </c>
      <c r="N196" s="2">
        <f>propocet!$L$12</f>
        <v>25.5625</v>
      </c>
      <c r="O196" s="2">
        <f>propocet!$L$13</f>
        <v>16.225000000000001</v>
      </c>
      <c r="P196" s="61">
        <f t="shared" si="74"/>
        <v>42.157499999999999</v>
      </c>
      <c r="Q196" s="52">
        <v>30</v>
      </c>
      <c r="R196" s="2">
        <f t="shared" si="75"/>
        <v>11.0625</v>
      </c>
      <c r="S196" s="2">
        <f t="shared" si="76"/>
        <v>6.6375000000000028</v>
      </c>
      <c r="T196" s="2">
        <f t="shared" si="77"/>
        <v>7.2124999999999986</v>
      </c>
      <c r="U196" s="2">
        <f t="shared" si="78"/>
        <v>13.3</v>
      </c>
      <c r="V196" s="2">
        <f t="shared" si="79"/>
        <v>4.4375</v>
      </c>
      <c r="W196" s="2">
        <f t="shared" si="80"/>
        <v>13.774999999999999</v>
      </c>
      <c r="X196" s="2">
        <f t="shared" si="81"/>
        <v>-12.157499999999999</v>
      </c>
      <c r="Y196" s="2">
        <f t="shared" si="81"/>
        <v>-12.157499999999999</v>
      </c>
      <c r="Z196" s="2">
        <f t="shared" si="81"/>
        <v>-12.157499999999999</v>
      </c>
      <c r="AA196" s="2">
        <f t="shared" si="82"/>
        <v>56.425000000000004</v>
      </c>
      <c r="AB196" s="61">
        <f t="shared" si="83"/>
        <v>72.944999999999993</v>
      </c>
      <c r="AC196" s="61">
        <f t="shared" si="84"/>
        <v>129.37</v>
      </c>
      <c r="AD196" s="2">
        <f t="shared" si="85"/>
        <v>12.157499999999999</v>
      </c>
      <c r="AE196" s="2">
        <f t="shared" si="88"/>
        <v>0</v>
      </c>
      <c r="AF196" s="52">
        <f t="shared" si="86"/>
        <v>129.37</v>
      </c>
      <c r="AG196" s="2">
        <f t="shared" si="89"/>
        <v>60.787499999999994</v>
      </c>
      <c r="AH196" s="67">
        <f t="shared" si="90"/>
        <v>0.27897548694559904</v>
      </c>
      <c r="AI196" s="67">
        <f t="shared" si="91"/>
        <v>0.72102451305440096</v>
      </c>
      <c r="AJ196" s="2">
        <f t="shared" si="92"/>
        <v>463.73250000000002</v>
      </c>
      <c r="AK196" s="2">
        <f t="shared" si="93"/>
        <v>20867.962500000001</v>
      </c>
    </row>
    <row r="197" spans="1:37">
      <c r="A197" t="s">
        <v>604</v>
      </c>
      <c r="B197">
        <v>1</v>
      </c>
      <c r="C197" s="2">
        <f>VLOOKUP(A197,LB460_CO!B:L,11,0)</f>
        <v>106.96666666666665</v>
      </c>
      <c r="D197" s="2">
        <f>'c'!$B$7</f>
        <v>47.125</v>
      </c>
      <c r="E197" s="2">
        <f t="shared" si="71"/>
        <v>154.09166666666664</v>
      </c>
      <c r="F197" s="2">
        <f>'c'!$E$8</f>
        <v>123.57500000000002</v>
      </c>
      <c r="G197" s="52">
        <f t="shared" si="72"/>
        <v>277.66666666666663</v>
      </c>
      <c r="H197" s="52">
        <f t="shared" si="87"/>
        <v>277.66666666666663</v>
      </c>
      <c r="I197" s="2">
        <f t="shared" si="73"/>
        <v>30.818333333333328</v>
      </c>
      <c r="J197" s="2">
        <f>propocet!$L$2</f>
        <v>18.9375</v>
      </c>
      <c r="K197" s="2">
        <f>propocet!$L$5</f>
        <v>23.362499999999997</v>
      </c>
      <c r="L197" s="2">
        <f>propocet!$L$9</f>
        <v>22.787500000000001</v>
      </c>
      <c r="M197" s="2">
        <f>propocet!$L$11</f>
        <v>16.7</v>
      </c>
      <c r="N197" s="2">
        <f>propocet!$L$12</f>
        <v>25.5625</v>
      </c>
      <c r="O197" s="2">
        <f>propocet!$L$13</f>
        <v>16.225000000000001</v>
      </c>
      <c r="P197" s="61">
        <f t="shared" si="74"/>
        <v>30.818333333333328</v>
      </c>
      <c r="Q197" s="52">
        <v>30</v>
      </c>
      <c r="R197" s="2">
        <f t="shared" si="75"/>
        <v>11.0625</v>
      </c>
      <c r="S197" s="2">
        <f t="shared" si="76"/>
        <v>6.6375000000000028</v>
      </c>
      <c r="T197" s="2">
        <f t="shared" si="77"/>
        <v>7.2124999999999986</v>
      </c>
      <c r="U197" s="2">
        <f t="shared" si="78"/>
        <v>13.3</v>
      </c>
      <c r="V197" s="2">
        <f t="shared" si="79"/>
        <v>4.4375</v>
      </c>
      <c r="W197" s="2">
        <f t="shared" si="80"/>
        <v>13.774999999999999</v>
      </c>
      <c r="X197" s="2">
        <f t="shared" si="81"/>
        <v>-0.81833333333332803</v>
      </c>
      <c r="Y197" s="2">
        <f t="shared" si="81"/>
        <v>-0.81833333333332803</v>
      </c>
      <c r="Z197" s="2">
        <f t="shared" si="81"/>
        <v>-0.81833333333332803</v>
      </c>
      <c r="AA197" s="2">
        <f t="shared" si="82"/>
        <v>56.425000000000004</v>
      </c>
      <c r="AB197" s="61">
        <f t="shared" si="83"/>
        <v>4.9099999999999682</v>
      </c>
      <c r="AC197" s="61">
        <f t="shared" si="84"/>
        <v>61.334999999999972</v>
      </c>
      <c r="AD197" s="2">
        <f t="shared" si="85"/>
        <v>0.81833333333332803</v>
      </c>
      <c r="AE197" s="2">
        <f t="shared" si="88"/>
        <v>0</v>
      </c>
      <c r="AF197" s="52">
        <f t="shared" si="86"/>
        <v>61.334999999999972</v>
      </c>
      <c r="AG197" s="2">
        <f t="shared" si="89"/>
        <v>4.0916666666666401</v>
      </c>
      <c r="AH197" s="67">
        <f t="shared" si="90"/>
        <v>0.18092831402008835</v>
      </c>
      <c r="AI197" s="67">
        <f t="shared" si="91"/>
        <v>0.81907168597991165</v>
      </c>
      <c r="AJ197" s="2">
        <f t="shared" si="92"/>
        <v>339.00166666666661</v>
      </c>
      <c r="AK197" s="2">
        <f t="shared" si="93"/>
        <v>339.00166666666661</v>
      </c>
    </row>
    <row r="198" spans="1:37">
      <c r="A198" t="s">
        <v>605</v>
      </c>
      <c r="B198">
        <v>2</v>
      </c>
      <c r="C198" s="2">
        <f>VLOOKUP(A198,LB460_CO!B:L,11,0)</f>
        <v>117.32499999999999</v>
      </c>
      <c r="D198" s="2">
        <f>'c'!$B$7</f>
        <v>47.125</v>
      </c>
      <c r="E198" s="2">
        <f t="shared" si="71"/>
        <v>164.45</v>
      </c>
      <c r="F198" s="2">
        <f>'c'!$E$8</f>
        <v>123.57500000000002</v>
      </c>
      <c r="G198" s="52">
        <f t="shared" si="72"/>
        <v>288.02499999999998</v>
      </c>
      <c r="H198" s="52">
        <f t="shared" si="87"/>
        <v>576.04999999999995</v>
      </c>
      <c r="I198" s="2">
        <f t="shared" si="73"/>
        <v>32.89</v>
      </c>
      <c r="J198" s="2">
        <f>propocet!$L$2</f>
        <v>18.9375</v>
      </c>
      <c r="K198" s="2">
        <f>propocet!$L$5</f>
        <v>23.362499999999997</v>
      </c>
      <c r="L198" s="2">
        <f>propocet!$L$9</f>
        <v>22.787500000000001</v>
      </c>
      <c r="M198" s="2">
        <f>propocet!$L$11</f>
        <v>16.7</v>
      </c>
      <c r="N198" s="2">
        <f>propocet!$L$12</f>
        <v>25.5625</v>
      </c>
      <c r="O198" s="2">
        <f>propocet!$L$13</f>
        <v>16.225000000000001</v>
      </c>
      <c r="P198" s="61">
        <f t="shared" si="74"/>
        <v>32.89</v>
      </c>
      <c r="Q198" s="52">
        <v>30</v>
      </c>
      <c r="R198" s="2">
        <f t="shared" si="75"/>
        <v>11.0625</v>
      </c>
      <c r="S198" s="2">
        <f t="shared" si="76"/>
        <v>6.6375000000000028</v>
      </c>
      <c r="T198" s="2">
        <f t="shared" si="77"/>
        <v>7.2124999999999986</v>
      </c>
      <c r="U198" s="2">
        <f t="shared" si="78"/>
        <v>13.3</v>
      </c>
      <c r="V198" s="2">
        <f t="shared" si="79"/>
        <v>4.4375</v>
      </c>
      <c r="W198" s="2">
        <f t="shared" si="80"/>
        <v>13.774999999999999</v>
      </c>
      <c r="X198" s="2">
        <f t="shared" si="81"/>
        <v>-2.8900000000000006</v>
      </c>
      <c r="Y198" s="2">
        <f t="shared" si="81"/>
        <v>-2.8900000000000006</v>
      </c>
      <c r="Z198" s="2">
        <f t="shared" si="81"/>
        <v>-2.8900000000000006</v>
      </c>
      <c r="AA198" s="2">
        <f t="shared" si="82"/>
        <v>56.425000000000004</v>
      </c>
      <c r="AB198" s="61">
        <f t="shared" si="83"/>
        <v>17.340000000000003</v>
      </c>
      <c r="AC198" s="61">
        <f t="shared" si="84"/>
        <v>73.765000000000015</v>
      </c>
      <c r="AD198" s="2">
        <f t="shared" si="85"/>
        <v>2.8900000000000006</v>
      </c>
      <c r="AE198" s="2">
        <f t="shared" si="88"/>
        <v>0</v>
      </c>
      <c r="AF198" s="52">
        <f t="shared" si="86"/>
        <v>73.765000000000015</v>
      </c>
      <c r="AG198" s="2">
        <f t="shared" si="89"/>
        <v>14.450000000000003</v>
      </c>
      <c r="AH198" s="67">
        <f t="shared" si="90"/>
        <v>0.20388899637911498</v>
      </c>
      <c r="AI198" s="67">
        <f t="shared" si="91"/>
        <v>0.79611100362088505</v>
      </c>
      <c r="AJ198" s="2">
        <f t="shared" si="92"/>
        <v>361.78999999999996</v>
      </c>
      <c r="AK198" s="2">
        <f t="shared" si="93"/>
        <v>723.57999999999993</v>
      </c>
    </row>
    <row r="199" spans="1:37">
      <c r="A199" t="s">
        <v>484</v>
      </c>
      <c r="B199">
        <v>1</v>
      </c>
      <c r="C199" s="2">
        <f>VLOOKUP(A199,LB460_CO!B:L,11,0)</f>
        <v>129.36249999999998</v>
      </c>
      <c r="D199" s="2">
        <f>'c'!$B$7</f>
        <v>47.125</v>
      </c>
      <c r="E199" s="2">
        <f t="shared" si="71"/>
        <v>176.48749999999998</v>
      </c>
      <c r="F199" s="2">
        <f>'c'!$E$8</f>
        <v>123.57500000000002</v>
      </c>
      <c r="G199" s="52">
        <f t="shared" si="72"/>
        <v>300.0625</v>
      </c>
      <c r="H199" s="52">
        <f t="shared" si="87"/>
        <v>300.0625</v>
      </c>
      <c r="I199" s="2">
        <f t="shared" si="73"/>
        <v>35.297499999999999</v>
      </c>
      <c r="J199" s="2">
        <f>propocet!$L$2</f>
        <v>18.9375</v>
      </c>
      <c r="K199" s="2">
        <f>propocet!$L$5</f>
        <v>23.362499999999997</v>
      </c>
      <c r="L199" s="2">
        <f>propocet!$L$9</f>
        <v>22.787500000000001</v>
      </c>
      <c r="M199" s="2">
        <f>propocet!$L$11</f>
        <v>16.7</v>
      </c>
      <c r="N199" s="2">
        <f>propocet!$L$12</f>
        <v>25.5625</v>
      </c>
      <c r="O199" s="2">
        <f>propocet!$L$13</f>
        <v>16.225000000000001</v>
      </c>
      <c r="P199" s="61">
        <f t="shared" si="74"/>
        <v>35.297499999999999</v>
      </c>
      <c r="Q199" s="52">
        <v>30</v>
      </c>
      <c r="R199" s="2">
        <f t="shared" si="75"/>
        <v>11.0625</v>
      </c>
      <c r="S199" s="2">
        <f t="shared" si="76"/>
        <v>6.6375000000000028</v>
      </c>
      <c r="T199" s="2">
        <f t="shared" si="77"/>
        <v>7.2124999999999986</v>
      </c>
      <c r="U199" s="2">
        <f t="shared" si="78"/>
        <v>13.3</v>
      </c>
      <c r="V199" s="2">
        <f t="shared" si="79"/>
        <v>4.4375</v>
      </c>
      <c r="W199" s="2">
        <f t="shared" si="80"/>
        <v>13.774999999999999</v>
      </c>
      <c r="X199" s="2">
        <f t="shared" si="81"/>
        <v>-5.2974999999999994</v>
      </c>
      <c r="Y199" s="2">
        <f t="shared" si="81"/>
        <v>-5.2974999999999994</v>
      </c>
      <c r="Z199" s="2">
        <f t="shared" si="81"/>
        <v>-5.2974999999999994</v>
      </c>
      <c r="AA199" s="2">
        <f t="shared" si="82"/>
        <v>56.425000000000004</v>
      </c>
      <c r="AB199" s="61">
        <f t="shared" si="83"/>
        <v>31.784999999999997</v>
      </c>
      <c r="AC199" s="61">
        <f t="shared" si="84"/>
        <v>88.210000000000008</v>
      </c>
      <c r="AD199" s="2">
        <f t="shared" si="85"/>
        <v>5.2974999999999994</v>
      </c>
      <c r="AE199" s="2">
        <f t="shared" si="88"/>
        <v>0</v>
      </c>
      <c r="AF199" s="52">
        <f t="shared" si="86"/>
        <v>88.210000000000008</v>
      </c>
      <c r="AG199" s="2">
        <f t="shared" si="89"/>
        <v>26.487499999999997</v>
      </c>
      <c r="AH199" s="67">
        <f t="shared" si="90"/>
        <v>0.22718580378471309</v>
      </c>
      <c r="AI199" s="67">
        <f t="shared" si="91"/>
        <v>0.77281419621528691</v>
      </c>
      <c r="AJ199" s="2">
        <f t="shared" si="92"/>
        <v>388.27250000000004</v>
      </c>
      <c r="AK199" s="2">
        <f t="shared" si="93"/>
        <v>388.27250000000004</v>
      </c>
    </row>
    <row r="200" spans="1:37">
      <c r="A200" t="s">
        <v>662</v>
      </c>
      <c r="B200">
        <v>2</v>
      </c>
      <c r="C200" s="2">
        <f>VLOOKUP(A200,LB460_CO!B:L,11,0)</f>
        <v>128.19166666666666</v>
      </c>
      <c r="D200" s="2">
        <f>'c'!$B$7</f>
        <v>47.125</v>
      </c>
      <c r="E200" s="2">
        <f t="shared" si="71"/>
        <v>175.31666666666666</v>
      </c>
      <c r="F200" s="2">
        <f>'c'!$E$8</f>
        <v>123.57500000000002</v>
      </c>
      <c r="G200" s="52">
        <f t="shared" si="72"/>
        <v>298.89166666666665</v>
      </c>
      <c r="H200" s="52">
        <f t="shared" si="87"/>
        <v>597.7833333333333</v>
      </c>
      <c r="I200" s="2">
        <f t="shared" si="73"/>
        <v>35.063333333333333</v>
      </c>
      <c r="J200" s="2">
        <f>propocet!$L$2</f>
        <v>18.9375</v>
      </c>
      <c r="K200" s="2">
        <f>propocet!$L$5</f>
        <v>23.362499999999997</v>
      </c>
      <c r="L200" s="2">
        <f>propocet!$L$9</f>
        <v>22.787500000000001</v>
      </c>
      <c r="M200" s="2">
        <f>propocet!$L$11</f>
        <v>16.7</v>
      </c>
      <c r="N200" s="2">
        <f>propocet!$L$12</f>
        <v>25.5625</v>
      </c>
      <c r="O200" s="2">
        <f>propocet!$L$13</f>
        <v>16.225000000000001</v>
      </c>
      <c r="P200" s="61">
        <f t="shared" si="74"/>
        <v>35.063333333333333</v>
      </c>
      <c r="Q200" s="52">
        <v>30</v>
      </c>
      <c r="R200" s="2">
        <f t="shared" si="75"/>
        <v>11.0625</v>
      </c>
      <c r="S200" s="2">
        <f t="shared" si="76"/>
        <v>6.6375000000000028</v>
      </c>
      <c r="T200" s="2">
        <f t="shared" si="77"/>
        <v>7.2124999999999986</v>
      </c>
      <c r="U200" s="2">
        <f t="shared" si="78"/>
        <v>13.3</v>
      </c>
      <c r="V200" s="2">
        <f t="shared" si="79"/>
        <v>4.4375</v>
      </c>
      <c r="W200" s="2">
        <f t="shared" si="80"/>
        <v>13.774999999999999</v>
      </c>
      <c r="X200" s="2">
        <f t="shared" si="81"/>
        <v>-5.0633333333333326</v>
      </c>
      <c r="Y200" s="2">
        <f t="shared" si="81"/>
        <v>-5.0633333333333326</v>
      </c>
      <c r="Z200" s="2">
        <f t="shared" si="81"/>
        <v>-5.0633333333333326</v>
      </c>
      <c r="AA200" s="2">
        <f t="shared" si="82"/>
        <v>56.425000000000004</v>
      </c>
      <c r="AB200" s="61">
        <f t="shared" si="83"/>
        <v>30.379999999999995</v>
      </c>
      <c r="AC200" s="61">
        <f t="shared" si="84"/>
        <v>86.805000000000007</v>
      </c>
      <c r="AD200" s="2">
        <f t="shared" si="85"/>
        <v>5.0633333333333326</v>
      </c>
      <c r="AE200" s="2">
        <f t="shared" si="88"/>
        <v>0</v>
      </c>
      <c r="AF200" s="52">
        <f t="shared" si="86"/>
        <v>86.805000000000007</v>
      </c>
      <c r="AG200" s="2">
        <f t="shared" si="89"/>
        <v>25.316666666666663</v>
      </c>
      <c r="AH200" s="67">
        <f t="shared" si="90"/>
        <v>0.22506028053133292</v>
      </c>
      <c r="AI200" s="67">
        <f t="shared" si="91"/>
        <v>0.77493971946866713</v>
      </c>
      <c r="AJ200" s="2">
        <f t="shared" si="92"/>
        <v>385.69666666666666</v>
      </c>
      <c r="AK200" s="2">
        <f t="shared" si="93"/>
        <v>771.39333333333332</v>
      </c>
    </row>
    <row r="201" spans="1:37">
      <c r="A201" t="s">
        <v>158</v>
      </c>
      <c r="B201">
        <v>1</v>
      </c>
      <c r="C201" s="2">
        <f>VLOOKUP(A201,LB460_CO!B:L,11,0)</f>
        <v>199.78750000000002</v>
      </c>
      <c r="D201" s="2">
        <f>'c'!$B$7</f>
        <v>47.125</v>
      </c>
      <c r="E201" s="2">
        <f t="shared" si="71"/>
        <v>246.91250000000002</v>
      </c>
      <c r="F201" s="2">
        <f>'c'!$E$8</f>
        <v>123.57500000000002</v>
      </c>
      <c r="G201" s="52">
        <f t="shared" si="72"/>
        <v>370.48750000000007</v>
      </c>
      <c r="H201" s="52">
        <f t="shared" si="87"/>
        <v>370.48750000000007</v>
      </c>
      <c r="I201" s="2">
        <f t="shared" si="73"/>
        <v>49.382500000000007</v>
      </c>
      <c r="J201" s="2">
        <f>propocet!$L$2</f>
        <v>18.9375</v>
      </c>
      <c r="K201" s="2">
        <f>propocet!$L$5</f>
        <v>23.362499999999997</v>
      </c>
      <c r="L201" s="2">
        <f>propocet!$L$9</f>
        <v>22.787500000000001</v>
      </c>
      <c r="M201" s="2">
        <f>propocet!$L$11</f>
        <v>16.7</v>
      </c>
      <c r="N201" s="2">
        <f>propocet!$L$12</f>
        <v>25.5625</v>
      </c>
      <c r="O201" s="2">
        <f>propocet!$L$13</f>
        <v>16.225000000000001</v>
      </c>
      <c r="P201" s="61">
        <f t="shared" si="74"/>
        <v>49.382500000000007</v>
      </c>
      <c r="Q201" s="52">
        <v>30</v>
      </c>
      <c r="R201" s="2">
        <f t="shared" si="75"/>
        <v>11.0625</v>
      </c>
      <c r="S201" s="2">
        <f t="shared" si="76"/>
        <v>6.6375000000000028</v>
      </c>
      <c r="T201" s="2">
        <f t="shared" si="77"/>
        <v>7.2124999999999986</v>
      </c>
      <c r="U201" s="2">
        <f t="shared" si="78"/>
        <v>13.3</v>
      </c>
      <c r="V201" s="2">
        <f t="shared" si="79"/>
        <v>4.4375</v>
      </c>
      <c r="W201" s="2">
        <f t="shared" si="80"/>
        <v>13.774999999999999</v>
      </c>
      <c r="X201" s="2">
        <f t="shared" si="81"/>
        <v>-19.382500000000007</v>
      </c>
      <c r="Y201" s="2">
        <f t="shared" si="81"/>
        <v>-19.382500000000007</v>
      </c>
      <c r="Z201" s="2">
        <f t="shared" si="81"/>
        <v>-19.382500000000007</v>
      </c>
      <c r="AA201" s="2">
        <f t="shared" si="82"/>
        <v>56.425000000000004</v>
      </c>
      <c r="AB201" s="61">
        <f t="shared" si="83"/>
        <v>116.29500000000004</v>
      </c>
      <c r="AC201" s="61">
        <f t="shared" si="84"/>
        <v>172.72000000000006</v>
      </c>
      <c r="AD201" s="2">
        <f t="shared" si="85"/>
        <v>19.382500000000007</v>
      </c>
      <c r="AE201" s="2">
        <f t="shared" si="88"/>
        <v>0</v>
      </c>
      <c r="AF201" s="52">
        <f t="shared" si="86"/>
        <v>172.72000000000006</v>
      </c>
      <c r="AG201" s="2">
        <f t="shared" si="89"/>
        <v>96.912500000000037</v>
      </c>
      <c r="AH201" s="67">
        <f t="shared" si="90"/>
        <v>0.3179632092708588</v>
      </c>
      <c r="AI201" s="67">
        <f t="shared" si="91"/>
        <v>0.68203679072914114</v>
      </c>
      <c r="AJ201" s="2">
        <f t="shared" si="92"/>
        <v>543.2075000000001</v>
      </c>
      <c r="AK201" s="2">
        <f t="shared" si="93"/>
        <v>543.2075000000001</v>
      </c>
    </row>
    <row r="202" spans="1:37">
      <c r="A202" t="s">
        <v>221</v>
      </c>
      <c r="B202">
        <v>2</v>
      </c>
      <c r="C202" s="2">
        <f>VLOOKUP(A202,LB460_CO!B:L,11,0)</f>
        <v>161.55104166666669</v>
      </c>
      <c r="D202" s="2">
        <f>'c'!$B$7</f>
        <v>47.125</v>
      </c>
      <c r="E202" s="2">
        <f t="shared" si="71"/>
        <v>208.67604166666669</v>
      </c>
      <c r="F202" s="2">
        <f>'c'!$E$8</f>
        <v>123.57500000000002</v>
      </c>
      <c r="G202" s="52">
        <f t="shared" si="72"/>
        <v>332.25104166666671</v>
      </c>
      <c r="H202" s="52">
        <f t="shared" si="87"/>
        <v>664.50208333333342</v>
      </c>
      <c r="I202" s="2">
        <f t="shared" si="73"/>
        <v>41.73520833333334</v>
      </c>
      <c r="J202" s="2">
        <f>propocet!$L$2</f>
        <v>18.9375</v>
      </c>
      <c r="K202" s="2">
        <f>propocet!$L$5</f>
        <v>23.362499999999997</v>
      </c>
      <c r="L202" s="2">
        <f>propocet!$L$9</f>
        <v>22.787500000000001</v>
      </c>
      <c r="M202" s="2">
        <f>propocet!$L$11</f>
        <v>16.7</v>
      </c>
      <c r="N202" s="2">
        <f>propocet!$L$12</f>
        <v>25.5625</v>
      </c>
      <c r="O202" s="2">
        <f>propocet!$L$13</f>
        <v>16.225000000000001</v>
      </c>
      <c r="P202" s="61">
        <f t="shared" si="74"/>
        <v>41.73520833333334</v>
      </c>
      <c r="Q202" s="52">
        <v>30</v>
      </c>
      <c r="R202" s="2">
        <f t="shared" si="75"/>
        <v>11.0625</v>
      </c>
      <c r="S202" s="2">
        <f t="shared" si="76"/>
        <v>6.6375000000000028</v>
      </c>
      <c r="T202" s="2">
        <f t="shared" si="77"/>
        <v>7.2124999999999986</v>
      </c>
      <c r="U202" s="2">
        <f t="shared" si="78"/>
        <v>13.3</v>
      </c>
      <c r="V202" s="2">
        <f t="shared" si="79"/>
        <v>4.4375</v>
      </c>
      <c r="W202" s="2">
        <f t="shared" si="80"/>
        <v>13.774999999999999</v>
      </c>
      <c r="X202" s="2">
        <f t="shared" si="81"/>
        <v>-11.73520833333334</v>
      </c>
      <c r="Y202" s="2">
        <f t="shared" si="81"/>
        <v>-11.73520833333334</v>
      </c>
      <c r="Z202" s="2">
        <f t="shared" si="81"/>
        <v>-11.73520833333334</v>
      </c>
      <c r="AA202" s="2">
        <f t="shared" si="82"/>
        <v>56.425000000000004</v>
      </c>
      <c r="AB202" s="61">
        <f t="shared" si="83"/>
        <v>70.411250000000038</v>
      </c>
      <c r="AC202" s="61">
        <f t="shared" si="84"/>
        <v>126.83625000000004</v>
      </c>
      <c r="AD202" s="2">
        <f t="shared" si="85"/>
        <v>11.73520833333334</v>
      </c>
      <c r="AE202" s="2">
        <f t="shared" si="88"/>
        <v>0</v>
      </c>
      <c r="AF202" s="52">
        <f t="shared" si="86"/>
        <v>126.83625000000004</v>
      </c>
      <c r="AG202" s="2">
        <f t="shared" si="89"/>
        <v>58.676041666666698</v>
      </c>
      <c r="AH202" s="67">
        <f t="shared" si="90"/>
        <v>0.27627915715012447</v>
      </c>
      <c r="AI202" s="67">
        <f t="shared" si="91"/>
        <v>0.72372084284987559</v>
      </c>
      <c r="AJ202" s="2">
        <f t="shared" si="92"/>
        <v>459.08729166666672</v>
      </c>
      <c r="AK202" s="2">
        <f t="shared" si="93"/>
        <v>918.17458333333343</v>
      </c>
    </row>
    <row r="203" spans="1:37">
      <c r="A203" t="s">
        <v>337</v>
      </c>
      <c r="B203">
        <v>1</v>
      </c>
      <c r="C203" s="2">
        <f>VLOOKUP(A203,LB460_CO!B:L,11,0)</f>
        <v>189.88333333333333</v>
      </c>
      <c r="D203" s="2">
        <f>'c'!$B$7</f>
        <v>47.125</v>
      </c>
      <c r="E203" s="2">
        <f t="shared" si="71"/>
        <v>237.00833333333333</v>
      </c>
      <c r="F203" s="2">
        <f>'c'!$E$8</f>
        <v>123.57500000000002</v>
      </c>
      <c r="G203" s="52">
        <f t="shared" si="72"/>
        <v>360.58333333333337</v>
      </c>
      <c r="H203" s="52">
        <f t="shared" si="87"/>
        <v>360.58333333333337</v>
      </c>
      <c r="I203" s="2">
        <f t="shared" si="73"/>
        <v>47.401666666666664</v>
      </c>
      <c r="J203" s="2">
        <f>propocet!$L$2</f>
        <v>18.9375</v>
      </c>
      <c r="K203" s="2">
        <f>propocet!$L$5</f>
        <v>23.362499999999997</v>
      </c>
      <c r="L203" s="2">
        <f>propocet!$L$9</f>
        <v>22.787500000000001</v>
      </c>
      <c r="M203" s="2">
        <f>propocet!$L$11</f>
        <v>16.7</v>
      </c>
      <c r="N203" s="2">
        <f>propocet!$L$12</f>
        <v>25.5625</v>
      </c>
      <c r="O203" s="2">
        <f>propocet!$L$13</f>
        <v>16.225000000000001</v>
      </c>
      <c r="P203" s="61">
        <f t="shared" si="74"/>
        <v>47.401666666666664</v>
      </c>
      <c r="Q203" s="52">
        <v>30</v>
      </c>
      <c r="R203" s="2">
        <f t="shared" si="75"/>
        <v>11.0625</v>
      </c>
      <c r="S203" s="2">
        <f t="shared" si="76"/>
        <v>6.6375000000000028</v>
      </c>
      <c r="T203" s="2">
        <f t="shared" si="77"/>
        <v>7.2124999999999986</v>
      </c>
      <c r="U203" s="2">
        <f t="shared" si="78"/>
        <v>13.3</v>
      </c>
      <c r="V203" s="2">
        <f t="shared" si="79"/>
        <v>4.4375</v>
      </c>
      <c r="W203" s="2">
        <f t="shared" si="80"/>
        <v>13.774999999999999</v>
      </c>
      <c r="X203" s="2">
        <f t="shared" si="81"/>
        <v>-17.401666666666664</v>
      </c>
      <c r="Y203" s="2">
        <f t="shared" si="81"/>
        <v>-17.401666666666664</v>
      </c>
      <c r="Z203" s="2">
        <f t="shared" si="81"/>
        <v>-17.401666666666664</v>
      </c>
      <c r="AA203" s="2">
        <f t="shared" si="82"/>
        <v>56.425000000000004</v>
      </c>
      <c r="AB203" s="61">
        <f t="shared" si="83"/>
        <v>104.40999999999998</v>
      </c>
      <c r="AC203" s="61">
        <f t="shared" si="84"/>
        <v>160.83499999999998</v>
      </c>
      <c r="AD203" s="2">
        <f t="shared" si="85"/>
        <v>17.401666666666664</v>
      </c>
      <c r="AE203" s="2">
        <f t="shared" si="88"/>
        <v>0</v>
      </c>
      <c r="AF203" s="52">
        <f t="shared" si="86"/>
        <v>160.83499999999998</v>
      </c>
      <c r="AG203" s="2">
        <f t="shared" si="89"/>
        <v>87.008333333333326</v>
      </c>
      <c r="AH203" s="67">
        <f t="shared" si="90"/>
        <v>0.30845674138807289</v>
      </c>
      <c r="AI203" s="67">
        <f t="shared" si="91"/>
        <v>0.69154325861192711</v>
      </c>
      <c r="AJ203" s="2">
        <f t="shared" si="92"/>
        <v>521.41833333333329</v>
      </c>
      <c r="AK203" s="2">
        <f t="shared" si="93"/>
        <v>521.41833333333329</v>
      </c>
    </row>
    <row r="204" spans="1:37">
      <c r="A204" t="s">
        <v>710</v>
      </c>
      <c r="B204">
        <v>2</v>
      </c>
      <c r="C204" s="2">
        <f>VLOOKUP(A204,LB460_CO!B:L,11,0)</f>
        <v>208.97500000000002</v>
      </c>
      <c r="D204" s="2">
        <f>'c'!$B$7</f>
        <v>47.125</v>
      </c>
      <c r="E204" s="2">
        <f t="shared" si="71"/>
        <v>256.10000000000002</v>
      </c>
      <c r="F204" s="2">
        <f>'c'!$E$8</f>
        <v>123.57500000000002</v>
      </c>
      <c r="G204" s="52">
        <f t="shared" si="72"/>
        <v>379.67500000000007</v>
      </c>
      <c r="H204" s="52">
        <f t="shared" si="87"/>
        <v>759.35000000000014</v>
      </c>
      <c r="I204" s="2">
        <f t="shared" si="73"/>
        <v>51.220000000000006</v>
      </c>
      <c r="J204" s="2">
        <f>propocet!$L$2</f>
        <v>18.9375</v>
      </c>
      <c r="K204" s="2">
        <f>propocet!$L$5</f>
        <v>23.362499999999997</v>
      </c>
      <c r="L204" s="2">
        <f>propocet!$L$9</f>
        <v>22.787500000000001</v>
      </c>
      <c r="M204" s="2">
        <f>propocet!$L$11</f>
        <v>16.7</v>
      </c>
      <c r="N204" s="2">
        <f>propocet!$L$12</f>
        <v>25.5625</v>
      </c>
      <c r="O204" s="2">
        <f>propocet!$L$13</f>
        <v>16.225000000000001</v>
      </c>
      <c r="P204" s="61">
        <f t="shared" si="74"/>
        <v>51.220000000000006</v>
      </c>
      <c r="Q204" s="52">
        <v>30</v>
      </c>
      <c r="R204" s="2">
        <f t="shared" si="75"/>
        <v>11.0625</v>
      </c>
      <c r="S204" s="2">
        <f t="shared" si="76"/>
        <v>6.6375000000000028</v>
      </c>
      <c r="T204" s="2">
        <f t="shared" si="77"/>
        <v>7.2124999999999986</v>
      </c>
      <c r="U204" s="2">
        <f t="shared" si="78"/>
        <v>13.3</v>
      </c>
      <c r="V204" s="2">
        <f t="shared" si="79"/>
        <v>4.4375</v>
      </c>
      <c r="W204" s="2">
        <f t="shared" si="80"/>
        <v>13.774999999999999</v>
      </c>
      <c r="X204" s="2">
        <f t="shared" si="81"/>
        <v>-21.220000000000006</v>
      </c>
      <c r="Y204" s="2">
        <f t="shared" si="81"/>
        <v>-21.220000000000006</v>
      </c>
      <c r="Z204" s="2">
        <f t="shared" si="81"/>
        <v>-21.220000000000006</v>
      </c>
      <c r="AA204" s="2">
        <f t="shared" si="82"/>
        <v>56.425000000000004</v>
      </c>
      <c r="AB204" s="61">
        <f t="shared" si="83"/>
        <v>127.32000000000004</v>
      </c>
      <c r="AC204" s="61">
        <f t="shared" si="84"/>
        <v>183.74500000000003</v>
      </c>
      <c r="AD204" s="2">
        <f t="shared" si="85"/>
        <v>21.220000000000006</v>
      </c>
      <c r="AE204" s="2">
        <f t="shared" si="88"/>
        <v>0</v>
      </c>
      <c r="AF204" s="52">
        <f t="shared" si="86"/>
        <v>183.74500000000003</v>
      </c>
      <c r="AG204" s="2">
        <f t="shared" si="89"/>
        <v>106.10000000000002</v>
      </c>
      <c r="AH204" s="67">
        <f t="shared" si="90"/>
        <v>0.32612438323098225</v>
      </c>
      <c r="AI204" s="67">
        <f t="shared" si="91"/>
        <v>0.67387561676901775</v>
      </c>
      <c r="AJ204" s="2">
        <f t="shared" si="92"/>
        <v>563.42000000000007</v>
      </c>
      <c r="AK204" s="2">
        <f t="shared" si="93"/>
        <v>1126.8400000000001</v>
      </c>
    </row>
    <row r="205" spans="1:37">
      <c r="A205" t="s">
        <v>159</v>
      </c>
      <c r="B205">
        <v>1</v>
      </c>
      <c r="C205" s="2">
        <f>VLOOKUP(A205,LB460_CO!B:L,11,0)</f>
        <v>150.58750000000001</v>
      </c>
      <c r="D205" s="2">
        <f>'c'!$B$7</f>
        <v>47.125</v>
      </c>
      <c r="E205" s="2">
        <f t="shared" si="71"/>
        <v>197.71250000000001</v>
      </c>
      <c r="F205" s="2">
        <f>'c'!$E$8</f>
        <v>123.57500000000002</v>
      </c>
      <c r="G205" s="52">
        <f t="shared" si="72"/>
        <v>321.28750000000002</v>
      </c>
      <c r="H205" s="52">
        <f t="shared" si="87"/>
        <v>321.28750000000002</v>
      </c>
      <c r="I205" s="2">
        <f t="shared" si="73"/>
        <v>39.542500000000004</v>
      </c>
      <c r="J205" s="2">
        <f>propocet!$L$2</f>
        <v>18.9375</v>
      </c>
      <c r="K205" s="2">
        <f>propocet!$L$5</f>
        <v>23.362499999999997</v>
      </c>
      <c r="L205" s="2">
        <f>propocet!$L$9</f>
        <v>22.787500000000001</v>
      </c>
      <c r="M205" s="2">
        <f>propocet!$L$11</f>
        <v>16.7</v>
      </c>
      <c r="N205" s="2">
        <f>propocet!$L$12</f>
        <v>25.5625</v>
      </c>
      <c r="O205" s="2">
        <f>propocet!$L$13</f>
        <v>16.225000000000001</v>
      </c>
      <c r="P205" s="61">
        <f t="shared" si="74"/>
        <v>39.542500000000004</v>
      </c>
      <c r="Q205" s="52">
        <v>30</v>
      </c>
      <c r="R205" s="2">
        <f t="shared" si="75"/>
        <v>11.0625</v>
      </c>
      <c r="S205" s="2">
        <f t="shared" si="76"/>
        <v>6.6375000000000028</v>
      </c>
      <c r="T205" s="2">
        <f t="shared" si="77"/>
        <v>7.2124999999999986</v>
      </c>
      <c r="U205" s="2">
        <f t="shared" si="78"/>
        <v>13.3</v>
      </c>
      <c r="V205" s="2">
        <f t="shared" si="79"/>
        <v>4.4375</v>
      </c>
      <c r="W205" s="2">
        <f t="shared" si="80"/>
        <v>13.774999999999999</v>
      </c>
      <c r="X205" s="2">
        <f t="shared" si="81"/>
        <v>-9.542500000000004</v>
      </c>
      <c r="Y205" s="2">
        <f t="shared" si="81"/>
        <v>-9.542500000000004</v>
      </c>
      <c r="Z205" s="2">
        <f t="shared" si="81"/>
        <v>-9.542500000000004</v>
      </c>
      <c r="AA205" s="2">
        <f t="shared" si="82"/>
        <v>56.425000000000004</v>
      </c>
      <c r="AB205" s="61">
        <f t="shared" si="83"/>
        <v>57.255000000000024</v>
      </c>
      <c r="AC205" s="61">
        <f t="shared" si="84"/>
        <v>113.68000000000004</v>
      </c>
      <c r="AD205" s="2">
        <f t="shared" si="85"/>
        <v>9.542500000000004</v>
      </c>
      <c r="AE205" s="2">
        <f t="shared" si="88"/>
        <v>0</v>
      </c>
      <c r="AF205" s="52">
        <f t="shared" si="86"/>
        <v>113.68000000000004</v>
      </c>
      <c r="AG205" s="2">
        <f t="shared" si="89"/>
        <v>47.71250000000002</v>
      </c>
      <c r="AH205" s="67">
        <f t="shared" si="90"/>
        <v>0.26135285969641414</v>
      </c>
      <c r="AI205" s="67">
        <f t="shared" si="91"/>
        <v>0.73864714030358591</v>
      </c>
      <c r="AJ205" s="2">
        <f t="shared" si="92"/>
        <v>434.96750000000009</v>
      </c>
      <c r="AK205" s="2">
        <f t="shared" si="93"/>
        <v>434.96750000000009</v>
      </c>
    </row>
    <row r="206" spans="1:37">
      <c r="A206" t="s">
        <v>222</v>
      </c>
      <c r="B206">
        <v>4</v>
      </c>
      <c r="C206" s="2">
        <f>VLOOKUP(A206,LB460_CO!B:L,11,0)</f>
        <v>199.78750000000002</v>
      </c>
      <c r="D206" s="2">
        <f>'c'!$B$7</f>
        <v>47.125</v>
      </c>
      <c r="E206" s="2">
        <f t="shared" si="71"/>
        <v>246.91250000000002</v>
      </c>
      <c r="F206" s="2">
        <f>'c'!$E$8</f>
        <v>123.57500000000002</v>
      </c>
      <c r="G206" s="52">
        <f t="shared" si="72"/>
        <v>370.48750000000007</v>
      </c>
      <c r="H206" s="52">
        <f t="shared" si="87"/>
        <v>1481.9500000000003</v>
      </c>
      <c r="I206" s="2">
        <f t="shared" si="73"/>
        <v>49.382500000000007</v>
      </c>
      <c r="J206" s="2">
        <f>propocet!$L$2</f>
        <v>18.9375</v>
      </c>
      <c r="K206" s="2">
        <f>propocet!$L$5</f>
        <v>23.362499999999997</v>
      </c>
      <c r="L206" s="2">
        <f>propocet!$L$9</f>
        <v>22.787500000000001</v>
      </c>
      <c r="M206" s="2">
        <f>propocet!$L$11</f>
        <v>16.7</v>
      </c>
      <c r="N206" s="2">
        <f>propocet!$L$12</f>
        <v>25.5625</v>
      </c>
      <c r="O206" s="2">
        <f>propocet!$L$13</f>
        <v>16.225000000000001</v>
      </c>
      <c r="P206" s="61">
        <f t="shared" si="74"/>
        <v>49.382500000000007</v>
      </c>
      <c r="Q206" s="52">
        <v>30</v>
      </c>
      <c r="R206" s="2">
        <f t="shared" si="75"/>
        <v>11.0625</v>
      </c>
      <c r="S206" s="2">
        <f t="shared" si="76"/>
        <v>6.6375000000000028</v>
      </c>
      <c r="T206" s="2">
        <f t="shared" si="77"/>
        <v>7.2124999999999986</v>
      </c>
      <c r="U206" s="2">
        <f t="shared" si="78"/>
        <v>13.3</v>
      </c>
      <c r="V206" s="2">
        <f t="shared" si="79"/>
        <v>4.4375</v>
      </c>
      <c r="W206" s="2">
        <f t="shared" si="80"/>
        <v>13.774999999999999</v>
      </c>
      <c r="X206" s="2">
        <f t="shared" si="81"/>
        <v>-19.382500000000007</v>
      </c>
      <c r="Y206" s="2">
        <f t="shared" si="81"/>
        <v>-19.382500000000007</v>
      </c>
      <c r="Z206" s="2">
        <f t="shared" si="81"/>
        <v>-19.382500000000007</v>
      </c>
      <c r="AA206" s="2">
        <f t="shared" si="82"/>
        <v>56.425000000000004</v>
      </c>
      <c r="AB206" s="61">
        <f t="shared" si="83"/>
        <v>116.29500000000004</v>
      </c>
      <c r="AC206" s="61">
        <f t="shared" si="84"/>
        <v>172.72000000000006</v>
      </c>
      <c r="AD206" s="2">
        <f t="shared" si="85"/>
        <v>19.382500000000007</v>
      </c>
      <c r="AE206" s="2">
        <f t="shared" si="88"/>
        <v>0</v>
      </c>
      <c r="AF206" s="52">
        <f t="shared" si="86"/>
        <v>172.72000000000006</v>
      </c>
      <c r="AG206" s="2">
        <f t="shared" si="89"/>
        <v>96.912500000000037</v>
      </c>
      <c r="AH206" s="67">
        <f t="shared" si="90"/>
        <v>0.3179632092708588</v>
      </c>
      <c r="AI206" s="67">
        <f t="shared" si="91"/>
        <v>0.68203679072914114</v>
      </c>
      <c r="AJ206" s="2">
        <f t="shared" si="92"/>
        <v>543.2075000000001</v>
      </c>
      <c r="AK206" s="2">
        <f t="shared" si="93"/>
        <v>2172.8300000000004</v>
      </c>
    </row>
    <row r="207" spans="1:37">
      <c r="A207" t="s">
        <v>485</v>
      </c>
      <c r="B207">
        <v>1</v>
      </c>
      <c r="C207" s="2">
        <f>VLOOKUP(A207,LB460_CO!B:L,11,0)</f>
        <v>129.36249999999998</v>
      </c>
      <c r="D207" s="2">
        <f>'c'!$B$7</f>
        <v>47.125</v>
      </c>
      <c r="E207" s="2">
        <f t="shared" si="71"/>
        <v>176.48749999999998</v>
      </c>
      <c r="F207" s="2">
        <f>'c'!$E$8</f>
        <v>123.57500000000002</v>
      </c>
      <c r="G207" s="52">
        <f t="shared" si="72"/>
        <v>300.0625</v>
      </c>
      <c r="H207" s="52">
        <f t="shared" si="87"/>
        <v>300.0625</v>
      </c>
      <c r="I207" s="2">
        <f t="shared" si="73"/>
        <v>35.297499999999999</v>
      </c>
      <c r="J207" s="2">
        <f>propocet!$L$2</f>
        <v>18.9375</v>
      </c>
      <c r="K207" s="2">
        <f>propocet!$L$5</f>
        <v>23.362499999999997</v>
      </c>
      <c r="L207" s="2">
        <f>propocet!$L$9</f>
        <v>22.787500000000001</v>
      </c>
      <c r="M207" s="2">
        <f>propocet!$L$11</f>
        <v>16.7</v>
      </c>
      <c r="N207" s="2">
        <f>propocet!$L$12</f>
        <v>25.5625</v>
      </c>
      <c r="O207" s="2">
        <f>propocet!$L$13</f>
        <v>16.225000000000001</v>
      </c>
      <c r="P207" s="61">
        <f t="shared" si="74"/>
        <v>35.297499999999999</v>
      </c>
      <c r="Q207" s="52">
        <v>30</v>
      </c>
      <c r="R207" s="2">
        <f t="shared" si="75"/>
        <v>11.0625</v>
      </c>
      <c r="S207" s="2">
        <f t="shared" si="76"/>
        <v>6.6375000000000028</v>
      </c>
      <c r="T207" s="2">
        <f t="shared" si="77"/>
        <v>7.2124999999999986</v>
      </c>
      <c r="U207" s="2">
        <f t="shared" si="78"/>
        <v>13.3</v>
      </c>
      <c r="V207" s="2">
        <f t="shared" si="79"/>
        <v>4.4375</v>
      </c>
      <c r="W207" s="2">
        <f t="shared" si="80"/>
        <v>13.774999999999999</v>
      </c>
      <c r="X207" s="2">
        <f t="shared" si="81"/>
        <v>-5.2974999999999994</v>
      </c>
      <c r="Y207" s="2">
        <f t="shared" si="81"/>
        <v>-5.2974999999999994</v>
      </c>
      <c r="Z207" s="2">
        <f t="shared" si="81"/>
        <v>-5.2974999999999994</v>
      </c>
      <c r="AA207" s="2">
        <f t="shared" si="82"/>
        <v>56.425000000000004</v>
      </c>
      <c r="AB207" s="61">
        <f t="shared" si="83"/>
        <v>31.784999999999997</v>
      </c>
      <c r="AC207" s="61">
        <f t="shared" si="84"/>
        <v>88.210000000000008</v>
      </c>
      <c r="AD207" s="2">
        <f t="shared" si="85"/>
        <v>5.2974999999999994</v>
      </c>
      <c r="AE207" s="2">
        <f t="shared" si="88"/>
        <v>0</v>
      </c>
      <c r="AF207" s="52">
        <f t="shared" si="86"/>
        <v>88.210000000000008</v>
      </c>
      <c r="AG207" s="2">
        <f t="shared" si="89"/>
        <v>26.487499999999997</v>
      </c>
      <c r="AH207" s="67">
        <f t="shared" si="90"/>
        <v>0.22718580378471309</v>
      </c>
      <c r="AI207" s="67">
        <f t="shared" si="91"/>
        <v>0.77281419621528691</v>
      </c>
      <c r="AJ207" s="2">
        <f t="shared" si="92"/>
        <v>388.27250000000004</v>
      </c>
      <c r="AK207" s="2">
        <f t="shared" si="93"/>
        <v>388.27250000000004</v>
      </c>
    </row>
    <row r="208" spans="1:37">
      <c r="A208" t="s">
        <v>338</v>
      </c>
      <c r="B208">
        <v>7</v>
      </c>
      <c r="C208" s="2">
        <f>VLOOKUP(A208,LB460_CO!B:L,11,0)</f>
        <v>171.81249999999997</v>
      </c>
      <c r="D208" s="2">
        <f>'c'!$B$7</f>
        <v>47.125</v>
      </c>
      <c r="E208" s="2">
        <f t="shared" si="71"/>
        <v>218.93749999999997</v>
      </c>
      <c r="F208" s="2">
        <f>'c'!$E$8</f>
        <v>123.57500000000002</v>
      </c>
      <c r="G208" s="52">
        <f t="shared" si="72"/>
        <v>342.51249999999999</v>
      </c>
      <c r="H208" s="52">
        <f t="shared" si="87"/>
        <v>2397.5875000000001</v>
      </c>
      <c r="I208" s="2">
        <f t="shared" si="73"/>
        <v>43.787499999999994</v>
      </c>
      <c r="J208" s="2">
        <f>propocet!$L$2</f>
        <v>18.9375</v>
      </c>
      <c r="K208" s="2">
        <f>propocet!$L$5</f>
        <v>23.362499999999997</v>
      </c>
      <c r="L208" s="2">
        <f>propocet!$L$9</f>
        <v>22.787500000000001</v>
      </c>
      <c r="M208" s="2">
        <f>propocet!$L$11</f>
        <v>16.7</v>
      </c>
      <c r="N208" s="2">
        <f>propocet!$L$12</f>
        <v>25.5625</v>
      </c>
      <c r="O208" s="2">
        <f>propocet!$L$13</f>
        <v>16.225000000000001</v>
      </c>
      <c r="P208" s="61">
        <f t="shared" si="74"/>
        <v>43.787499999999994</v>
      </c>
      <c r="Q208" s="52">
        <v>30</v>
      </c>
      <c r="R208" s="2">
        <f t="shared" si="75"/>
        <v>11.0625</v>
      </c>
      <c r="S208" s="2">
        <f t="shared" si="76"/>
        <v>6.6375000000000028</v>
      </c>
      <c r="T208" s="2">
        <f t="shared" si="77"/>
        <v>7.2124999999999986</v>
      </c>
      <c r="U208" s="2">
        <f t="shared" si="78"/>
        <v>13.3</v>
      </c>
      <c r="V208" s="2">
        <f t="shared" si="79"/>
        <v>4.4375</v>
      </c>
      <c r="W208" s="2">
        <f t="shared" si="80"/>
        <v>13.774999999999999</v>
      </c>
      <c r="X208" s="2">
        <f t="shared" si="81"/>
        <v>-13.787499999999994</v>
      </c>
      <c r="Y208" s="2">
        <f t="shared" si="81"/>
        <v>-13.787499999999994</v>
      </c>
      <c r="Z208" s="2">
        <f t="shared" si="81"/>
        <v>-13.787499999999994</v>
      </c>
      <c r="AA208" s="2">
        <f t="shared" si="82"/>
        <v>56.425000000000004</v>
      </c>
      <c r="AB208" s="61">
        <f t="shared" si="83"/>
        <v>82.724999999999966</v>
      </c>
      <c r="AC208" s="61">
        <f t="shared" si="84"/>
        <v>139.14999999999998</v>
      </c>
      <c r="AD208" s="2">
        <f t="shared" si="85"/>
        <v>13.787499999999994</v>
      </c>
      <c r="AE208" s="2">
        <f t="shared" si="88"/>
        <v>0</v>
      </c>
      <c r="AF208" s="52">
        <f t="shared" si="86"/>
        <v>139.14999999999998</v>
      </c>
      <c r="AG208" s="2">
        <f t="shared" si="89"/>
        <v>68.937499999999972</v>
      </c>
      <c r="AH208" s="67">
        <f t="shared" si="90"/>
        <v>0.28889523265772193</v>
      </c>
      <c r="AI208" s="67">
        <f t="shared" si="91"/>
        <v>0.71110476734227812</v>
      </c>
      <c r="AJ208" s="2">
        <f t="shared" si="92"/>
        <v>481.66249999999997</v>
      </c>
      <c r="AK208" s="2">
        <f t="shared" si="93"/>
        <v>3371.6374999999998</v>
      </c>
    </row>
    <row r="209" spans="1:37">
      <c r="A209" t="s">
        <v>339</v>
      </c>
      <c r="B209">
        <v>1</v>
      </c>
      <c r="C209" s="2">
        <f>VLOOKUP(A209,LB460_CO!B:L,11,0)</f>
        <v>171.81249999999997</v>
      </c>
      <c r="D209" s="2">
        <f>'c'!$B$7</f>
        <v>47.125</v>
      </c>
      <c r="E209" s="2">
        <f t="shared" si="71"/>
        <v>218.93749999999997</v>
      </c>
      <c r="F209" s="2">
        <f>'c'!$E$8</f>
        <v>123.57500000000002</v>
      </c>
      <c r="G209" s="52">
        <f t="shared" si="72"/>
        <v>342.51249999999999</v>
      </c>
      <c r="H209" s="52">
        <f t="shared" si="87"/>
        <v>342.51249999999999</v>
      </c>
      <c r="I209" s="2">
        <f t="shared" si="73"/>
        <v>43.787499999999994</v>
      </c>
      <c r="J209" s="2">
        <f>propocet!$L$2</f>
        <v>18.9375</v>
      </c>
      <c r="K209" s="2">
        <f>propocet!$L$5</f>
        <v>23.362499999999997</v>
      </c>
      <c r="L209" s="2">
        <f>propocet!$L$9</f>
        <v>22.787500000000001</v>
      </c>
      <c r="M209" s="2">
        <f>propocet!$L$11</f>
        <v>16.7</v>
      </c>
      <c r="N209" s="2">
        <f>propocet!$L$12</f>
        <v>25.5625</v>
      </c>
      <c r="O209" s="2">
        <f>propocet!$L$13</f>
        <v>16.225000000000001</v>
      </c>
      <c r="P209" s="61">
        <f t="shared" si="74"/>
        <v>43.787499999999994</v>
      </c>
      <c r="Q209" s="52">
        <v>30</v>
      </c>
      <c r="R209" s="2">
        <f t="shared" si="75"/>
        <v>11.0625</v>
      </c>
      <c r="S209" s="2">
        <f t="shared" si="76"/>
        <v>6.6375000000000028</v>
      </c>
      <c r="T209" s="2">
        <f t="shared" si="77"/>
        <v>7.2124999999999986</v>
      </c>
      <c r="U209" s="2">
        <f t="shared" si="78"/>
        <v>13.3</v>
      </c>
      <c r="V209" s="2">
        <f t="shared" si="79"/>
        <v>4.4375</v>
      </c>
      <c r="W209" s="2">
        <f t="shared" si="80"/>
        <v>13.774999999999999</v>
      </c>
      <c r="X209" s="2">
        <f t="shared" si="81"/>
        <v>-13.787499999999994</v>
      </c>
      <c r="Y209" s="2">
        <f t="shared" si="81"/>
        <v>-13.787499999999994</v>
      </c>
      <c r="Z209" s="2">
        <f t="shared" si="81"/>
        <v>-13.787499999999994</v>
      </c>
      <c r="AA209" s="2">
        <f t="shared" si="82"/>
        <v>56.425000000000004</v>
      </c>
      <c r="AB209" s="61">
        <f t="shared" si="83"/>
        <v>82.724999999999966</v>
      </c>
      <c r="AC209" s="61">
        <f t="shared" si="84"/>
        <v>139.14999999999998</v>
      </c>
      <c r="AD209" s="2">
        <f t="shared" si="85"/>
        <v>13.787499999999994</v>
      </c>
      <c r="AE209" s="2">
        <f t="shared" si="88"/>
        <v>0</v>
      </c>
      <c r="AF209" s="52">
        <f t="shared" si="86"/>
        <v>139.14999999999998</v>
      </c>
      <c r="AG209" s="2">
        <f t="shared" si="89"/>
        <v>68.937499999999972</v>
      </c>
      <c r="AH209" s="67">
        <f t="shared" si="90"/>
        <v>0.28889523265772193</v>
      </c>
      <c r="AI209" s="67">
        <f t="shared" si="91"/>
        <v>0.71110476734227812</v>
      </c>
      <c r="AJ209" s="2">
        <f t="shared" si="92"/>
        <v>481.66249999999997</v>
      </c>
      <c r="AK209" s="2">
        <f t="shared" si="93"/>
        <v>481.66249999999997</v>
      </c>
    </row>
    <row r="210" spans="1:37">
      <c r="A210" t="s">
        <v>663</v>
      </c>
      <c r="B210">
        <v>3</v>
      </c>
      <c r="C210" s="2">
        <f>VLOOKUP(A210,LB460_CO!B:L,11,0)</f>
        <v>113.97708333333333</v>
      </c>
      <c r="D210" s="2">
        <f>'c'!$B$7</f>
        <v>47.125</v>
      </c>
      <c r="E210" s="2">
        <f t="shared" si="71"/>
        <v>161.10208333333333</v>
      </c>
      <c r="F210" s="2">
        <f>'c'!$E$8</f>
        <v>123.57500000000002</v>
      </c>
      <c r="G210" s="52">
        <f t="shared" si="72"/>
        <v>284.67708333333337</v>
      </c>
      <c r="H210" s="52">
        <f t="shared" si="87"/>
        <v>854.03125000000011</v>
      </c>
      <c r="I210" s="2">
        <f t="shared" si="73"/>
        <v>32.220416666666665</v>
      </c>
      <c r="J210" s="2">
        <f>propocet!$L$2</f>
        <v>18.9375</v>
      </c>
      <c r="K210" s="2">
        <f>propocet!$L$5</f>
        <v>23.362499999999997</v>
      </c>
      <c r="L210" s="2">
        <f>propocet!$L$9</f>
        <v>22.787500000000001</v>
      </c>
      <c r="M210" s="2">
        <f>propocet!$L$11</f>
        <v>16.7</v>
      </c>
      <c r="N210" s="2">
        <f>propocet!$L$12</f>
        <v>25.5625</v>
      </c>
      <c r="O210" s="2">
        <f>propocet!$L$13</f>
        <v>16.225000000000001</v>
      </c>
      <c r="P210" s="61">
        <f t="shared" si="74"/>
        <v>32.220416666666665</v>
      </c>
      <c r="Q210" s="52">
        <v>30</v>
      </c>
      <c r="R210" s="2">
        <f t="shared" si="75"/>
        <v>11.0625</v>
      </c>
      <c r="S210" s="2">
        <f t="shared" si="76"/>
        <v>6.6375000000000028</v>
      </c>
      <c r="T210" s="2">
        <f t="shared" si="77"/>
        <v>7.2124999999999986</v>
      </c>
      <c r="U210" s="2">
        <f t="shared" si="78"/>
        <v>13.3</v>
      </c>
      <c r="V210" s="2">
        <f t="shared" si="79"/>
        <v>4.4375</v>
      </c>
      <c r="W210" s="2">
        <f t="shared" si="80"/>
        <v>13.774999999999999</v>
      </c>
      <c r="X210" s="2">
        <f t="shared" si="81"/>
        <v>-2.2204166666666652</v>
      </c>
      <c r="Y210" s="2">
        <f t="shared" si="81"/>
        <v>-2.2204166666666652</v>
      </c>
      <c r="Z210" s="2">
        <f t="shared" si="81"/>
        <v>-2.2204166666666652</v>
      </c>
      <c r="AA210" s="2">
        <f t="shared" si="82"/>
        <v>56.425000000000004</v>
      </c>
      <c r="AB210" s="61">
        <f t="shared" si="83"/>
        <v>13.322499999999991</v>
      </c>
      <c r="AC210" s="61">
        <f t="shared" si="84"/>
        <v>69.747500000000002</v>
      </c>
      <c r="AD210" s="2">
        <f t="shared" si="85"/>
        <v>2.2204166666666652</v>
      </c>
      <c r="AE210" s="2">
        <f t="shared" si="88"/>
        <v>0</v>
      </c>
      <c r="AF210" s="52">
        <f t="shared" si="86"/>
        <v>69.747500000000002</v>
      </c>
      <c r="AG210" s="2">
        <f t="shared" si="89"/>
        <v>11.102083333333326</v>
      </c>
      <c r="AH210" s="67">
        <f t="shared" si="90"/>
        <v>0.19679080763538084</v>
      </c>
      <c r="AI210" s="67">
        <f t="shared" si="91"/>
        <v>0.80320919236461918</v>
      </c>
      <c r="AJ210" s="2">
        <f t="shared" si="92"/>
        <v>354.42458333333337</v>
      </c>
      <c r="AK210" s="2">
        <f t="shared" si="93"/>
        <v>1063.2737500000001</v>
      </c>
    </row>
    <row r="211" spans="1:37">
      <c r="A211" t="s">
        <v>664</v>
      </c>
      <c r="B211">
        <v>10</v>
      </c>
      <c r="C211" s="2">
        <f>VLOOKUP(A211,LB460_CO!B:L,11,0)</f>
        <v>113.97708333333333</v>
      </c>
      <c r="D211" s="2">
        <f>'c'!$B$7</f>
        <v>47.125</v>
      </c>
      <c r="E211" s="2">
        <f t="shared" si="71"/>
        <v>161.10208333333333</v>
      </c>
      <c r="F211" s="2">
        <f>'c'!$E$8</f>
        <v>123.57500000000002</v>
      </c>
      <c r="G211" s="52">
        <f t="shared" si="72"/>
        <v>284.67708333333337</v>
      </c>
      <c r="H211" s="52">
        <f t="shared" si="87"/>
        <v>2846.7708333333339</v>
      </c>
      <c r="I211" s="2">
        <f t="shared" si="73"/>
        <v>32.220416666666665</v>
      </c>
      <c r="J211" s="2">
        <f>propocet!$L$2</f>
        <v>18.9375</v>
      </c>
      <c r="K211" s="2">
        <f>propocet!$L$5</f>
        <v>23.362499999999997</v>
      </c>
      <c r="L211" s="2">
        <f>propocet!$L$9</f>
        <v>22.787500000000001</v>
      </c>
      <c r="M211" s="2">
        <f>propocet!$L$11</f>
        <v>16.7</v>
      </c>
      <c r="N211" s="2">
        <f>propocet!$L$12</f>
        <v>25.5625</v>
      </c>
      <c r="O211" s="2">
        <f>propocet!$L$13</f>
        <v>16.225000000000001</v>
      </c>
      <c r="P211" s="61">
        <f t="shared" si="74"/>
        <v>32.220416666666665</v>
      </c>
      <c r="Q211" s="52">
        <v>30</v>
      </c>
      <c r="R211" s="2">
        <f t="shared" si="75"/>
        <v>11.0625</v>
      </c>
      <c r="S211" s="2">
        <f t="shared" si="76"/>
        <v>6.6375000000000028</v>
      </c>
      <c r="T211" s="2">
        <f t="shared" si="77"/>
        <v>7.2124999999999986</v>
      </c>
      <c r="U211" s="2">
        <f t="shared" si="78"/>
        <v>13.3</v>
      </c>
      <c r="V211" s="2">
        <f t="shared" si="79"/>
        <v>4.4375</v>
      </c>
      <c r="W211" s="2">
        <f t="shared" si="80"/>
        <v>13.774999999999999</v>
      </c>
      <c r="X211" s="2">
        <f t="shared" si="81"/>
        <v>-2.2204166666666652</v>
      </c>
      <c r="Y211" s="2">
        <f t="shared" si="81"/>
        <v>-2.2204166666666652</v>
      </c>
      <c r="Z211" s="2">
        <f t="shared" si="81"/>
        <v>-2.2204166666666652</v>
      </c>
      <c r="AA211" s="2">
        <f t="shared" si="82"/>
        <v>56.425000000000004</v>
      </c>
      <c r="AB211" s="61">
        <f t="shared" si="83"/>
        <v>13.322499999999991</v>
      </c>
      <c r="AC211" s="61">
        <f t="shared" si="84"/>
        <v>69.747500000000002</v>
      </c>
      <c r="AD211" s="2">
        <f t="shared" si="85"/>
        <v>2.2204166666666652</v>
      </c>
      <c r="AE211" s="2">
        <f t="shared" si="88"/>
        <v>0</v>
      </c>
      <c r="AF211" s="52">
        <f t="shared" si="86"/>
        <v>69.747500000000002</v>
      </c>
      <c r="AG211" s="2">
        <f t="shared" si="89"/>
        <v>11.102083333333326</v>
      </c>
      <c r="AH211" s="67">
        <f t="shared" si="90"/>
        <v>0.19679080763538084</v>
      </c>
      <c r="AI211" s="67">
        <f t="shared" si="91"/>
        <v>0.80320919236461918</v>
      </c>
      <c r="AJ211" s="2">
        <f t="shared" si="92"/>
        <v>354.42458333333337</v>
      </c>
      <c r="AK211" s="2">
        <f t="shared" si="93"/>
        <v>3544.2458333333338</v>
      </c>
    </row>
    <row r="212" spans="1:37">
      <c r="A212" t="s">
        <v>706</v>
      </c>
      <c r="B212">
        <v>16</v>
      </c>
      <c r="C212" s="2">
        <f>VLOOKUP(A212,LB460_CO!B:L,11,0)</f>
        <v>132.53333333333333</v>
      </c>
      <c r="D212" s="2">
        <f>'c'!$B$7</f>
        <v>47.125</v>
      </c>
      <c r="E212" s="2">
        <f t="shared" si="71"/>
        <v>179.65833333333333</v>
      </c>
      <c r="F212" s="2">
        <f>'c'!$E$8</f>
        <v>123.57500000000002</v>
      </c>
      <c r="G212" s="52">
        <f t="shared" si="72"/>
        <v>303.23333333333335</v>
      </c>
      <c r="H212" s="52">
        <f t="shared" si="87"/>
        <v>4851.7333333333336</v>
      </c>
      <c r="I212" s="2">
        <f t="shared" si="73"/>
        <v>35.931666666666665</v>
      </c>
      <c r="J212" s="2">
        <f>propocet!$L$2</f>
        <v>18.9375</v>
      </c>
      <c r="K212" s="2">
        <f>propocet!$L$5</f>
        <v>23.362499999999997</v>
      </c>
      <c r="L212" s="2">
        <f>propocet!$L$9</f>
        <v>22.787500000000001</v>
      </c>
      <c r="M212" s="2">
        <f>propocet!$L$11</f>
        <v>16.7</v>
      </c>
      <c r="N212" s="2">
        <f>propocet!$L$12</f>
        <v>25.5625</v>
      </c>
      <c r="O212" s="2">
        <f>propocet!$L$13</f>
        <v>16.225000000000001</v>
      </c>
      <c r="P212" s="61">
        <f t="shared" si="74"/>
        <v>35.931666666666665</v>
      </c>
      <c r="Q212" s="52">
        <v>30</v>
      </c>
      <c r="R212" s="2">
        <f t="shared" si="75"/>
        <v>11.0625</v>
      </c>
      <c r="S212" s="2">
        <f t="shared" si="76"/>
        <v>6.6375000000000028</v>
      </c>
      <c r="T212" s="2">
        <f t="shared" si="77"/>
        <v>7.2124999999999986</v>
      </c>
      <c r="U212" s="2">
        <f t="shared" si="78"/>
        <v>13.3</v>
      </c>
      <c r="V212" s="2">
        <f t="shared" si="79"/>
        <v>4.4375</v>
      </c>
      <c r="W212" s="2">
        <f t="shared" si="80"/>
        <v>13.774999999999999</v>
      </c>
      <c r="X212" s="2">
        <f t="shared" si="81"/>
        <v>-5.9316666666666649</v>
      </c>
      <c r="Y212" s="2">
        <f t="shared" si="81"/>
        <v>-5.9316666666666649</v>
      </c>
      <c r="Z212" s="2">
        <f t="shared" si="81"/>
        <v>-5.9316666666666649</v>
      </c>
      <c r="AA212" s="2">
        <f t="shared" si="82"/>
        <v>56.425000000000004</v>
      </c>
      <c r="AB212" s="61">
        <f t="shared" si="83"/>
        <v>35.589999999999989</v>
      </c>
      <c r="AC212" s="61">
        <f t="shared" si="84"/>
        <v>92.014999999999986</v>
      </c>
      <c r="AD212" s="2">
        <f t="shared" si="85"/>
        <v>5.9316666666666649</v>
      </c>
      <c r="AE212" s="2">
        <f t="shared" si="88"/>
        <v>0</v>
      </c>
      <c r="AF212" s="52">
        <f t="shared" si="86"/>
        <v>92.014999999999986</v>
      </c>
      <c r="AG212" s="2">
        <f t="shared" si="89"/>
        <v>29.658333333333324</v>
      </c>
      <c r="AH212" s="67">
        <f t="shared" si="90"/>
        <v>0.23280300570527387</v>
      </c>
      <c r="AI212" s="67">
        <f t="shared" si="91"/>
        <v>0.7671969942947261</v>
      </c>
      <c r="AJ212" s="2">
        <f t="shared" si="92"/>
        <v>395.24833333333333</v>
      </c>
      <c r="AK212" s="2">
        <f t="shared" si="93"/>
        <v>6323.9733333333334</v>
      </c>
    </row>
    <row r="213" spans="1:37">
      <c r="A213" t="s">
        <v>223</v>
      </c>
      <c r="B213">
        <v>1</v>
      </c>
      <c r="C213" s="2">
        <f>VLOOKUP(A213,LB460_CO!B:L,11,0)</f>
        <v>140.22916666666669</v>
      </c>
      <c r="D213" s="2">
        <f>'c'!$B$7</f>
        <v>47.125</v>
      </c>
      <c r="E213" s="2">
        <f t="shared" si="71"/>
        <v>187.35416666666669</v>
      </c>
      <c r="F213" s="2">
        <f>'c'!$E$8</f>
        <v>123.57500000000002</v>
      </c>
      <c r="G213" s="52">
        <f t="shared" si="72"/>
        <v>310.92916666666667</v>
      </c>
      <c r="H213" s="52">
        <f t="shared" si="87"/>
        <v>310.92916666666667</v>
      </c>
      <c r="I213" s="2">
        <f t="shared" si="73"/>
        <v>37.470833333333339</v>
      </c>
      <c r="J213" s="2">
        <f>propocet!$L$2</f>
        <v>18.9375</v>
      </c>
      <c r="K213" s="2">
        <f>propocet!$L$5</f>
        <v>23.362499999999997</v>
      </c>
      <c r="L213" s="2">
        <f>propocet!$L$9</f>
        <v>22.787500000000001</v>
      </c>
      <c r="M213" s="2">
        <f>propocet!$L$11</f>
        <v>16.7</v>
      </c>
      <c r="N213" s="2">
        <f>propocet!$L$12</f>
        <v>25.5625</v>
      </c>
      <c r="O213" s="2">
        <f>propocet!$L$13</f>
        <v>16.225000000000001</v>
      </c>
      <c r="P213" s="61">
        <f t="shared" si="74"/>
        <v>37.470833333333339</v>
      </c>
      <c r="Q213" s="52">
        <v>30</v>
      </c>
      <c r="R213" s="2">
        <f t="shared" si="75"/>
        <v>11.0625</v>
      </c>
      <c r="S213" s="2">
        <f t="shared" si="76"/>
        <v>6.6375000000000028</v>
      </c>
      <c r="T213" s="2">
        <f t="shared" si="77"/>
        <v>7.2124999999999986</v>
      </c>
      <c r="U213" s="2">
        <f t="shared" si="78"/>
        <v>13.3</v>
      </c>
      <c r="V213" s="2">
        <f t="shared" si="79"/>
        <v>4.4375</v>
      </c>
      <c r="W213" s="2">
        <f t="shared" si="80"/>
        <v>13.774999999999999</v>
      </c>
      <c r="X213" s="2">
        <f t="shared" si="81"/>
        <v>-7.4708333333333385</v>
      </c>
      <c r="Y213" s="2">
        <f t="shared" si="81"/>
        <v>-7.4708333333333385</v>
      </c>
      <c r="Z213" s="2">
        <f t="shared" si="81"/>
        <v>-7.4708333333333385</v>
      </c>
      <c r="AA213" s="2">
        <f t="shared" si="82"/>
        <v>56.425000000000004</v>
      </c>
      <c r="AB213" s="61">
        <f t="shared" si="83"/>
        <v>44.825000000000031</v>
      </c>
      <c r="AC213" s="61">
        <f t="shared" si="84"/>
        <v>101.25000000000003</v>
      </c>
      <c r="AD213" s="2">
        <f t="shared" si="85"/>
        <v>7.4708333333333385</v>
      </c>
      <c r="AE213" s="2">
        <f t="shared" si="88"/>
        <v>0</v>
      </c>
      <c r="AF213" s="52">
        <f t="shared" si="86"/>
        <v>101.25000000000003</v>
      </c>
      <c r="AG213" s="2">
        <f t="shared" si="89"/>
        <v>37.354166666666693</v>
      </c>
      <c r="AH213" s="67">
        <f t="shared" si="90"/>
        <v>0.24564560314588116</v>
      </c>
      <c r="AI213" s="67">
        <f t="shared" si="91"/>
        <v>0.75435439685411887</v>
      </c>
      <c r="AJ213" s="2">
        <f t="shared" si="92"/>
        <v>412.17916666666667</v>
      </c>
      <c r="AK213" s="2">
        <f t="shared" si="93"/>
        <v>412.17916666666667</v>
      </c>
    </row>
    <row r="214" spans="1:37" hidden="1">
      <c r="A214" t="s">
        <v>606</v>
      </c>
      <c r="B214">
        <v>1</v>
      </c>
      <c r="C214" s="2">
        <f>VLOOKUP(A214,LB460_CO!B:L,11,0)</f>
        <v>90.354166666666657</v>
      </c>
      <c r="D214" s="2">
        <f>'c'!$B$7</f>
        <v>47.125</v>
      </c>
      <c r="E214" s="2">
        <f t="shared" si="71"/>
        <v>137.47916666666666</v>
      </c>
      <c r="F214" s="2">
        <f>'c'!$E$8</f>
        <v>123.57500000000002</v>
      </c>
      <c r="G214" s="52">
        <f t="shared" si="72"/>
        <v>261.05416666666667</v>
      </c>
      <c r="H214" s="52">
        <f t="shared" si="87"/>
        <v>261.05416666666667</v>
      </c>
      <c r="I214" s="2">
        <f t="shared" si="73"/>
        <v>27.49583333333333</v>
      </c>
      <c r="J214" s="2">
        <f>propocet!$L$2</f>
        <v>18.9375</v>
      </c>
      <c r="K214" s="2">
        <f>propocet!$L$5</f>
        <v>23.362499999999997</v>
      </c>
      <c r="L214" s="2">
        <f>propocet!$L$9</f>
        <v>22.787500000000001</v>
      </c>
      <c r="M214" s="2">
        <f>propocet!$L$11</f>
        <v>16.7</v>
      </c>
      <c r="N214" s="2">
        <f>propocet!$L$12</f>
        <v>25.5625</v>
      </c>
      <c r="O214" s="2">
        <f>propocet!$L$13</f>
        <v>16.225000000000001</v>
      </c>
      <c r="P214" s="61">
        <f t="shared" si="74"/>
        <v>27.49583333333333</v>
      </c>
      <c r="Q214" s="52">
        <v>30</v>
      </c>
      <c r="R214" s="2">
        <f t="shared" si="75"/>
        <v>11.0625</v>
      </c>
      <c r="S214" s="2">
        <f t="shared" si="76"/>
        <v>6.6375000000000028</v>
      </c>
      <c r="T214" s="2">
        <f t="shared" si="77"/>
        <v>7.2124999999999986</v>
      </c>
      <c r="U214" s="2">
        <f t="shared" si="78"/>
        <v>13.3</v>
      </c>
      <c r="V214" s="2">
        <f t="shared" si="79"/>
        <v>4.4375</v>
      </c>
      <c r="W214" s="2">
        <f t="shared" si="80"/>
        <v>13.774999999999999</v>
      </c>
      <c r="X214" s="2">
        <f t="shared" si="81"/>
        <v>2.50416666666667</v>
      </c>
      <c r="Y214" s="2">
        <f t="shared" si="81"/>
        <v>2.50416666666667</v>
      </c>
      <c r="Z214" s="2">
        <f t="shared" si="81"/>
        <v>2.50416666666667</v>
      </c>
      <c r="AA214" s="2">
        <f t="shared" si="82"/>
        <v>56.425000000000004</v>
      </c>
      <c r="AB214" s="61">
        <f t="shared" si="83"/>
        <v>0</v>
      </c>
      <c r="AC214" s="61">
        <f t="shared" si="84"/>
        <v>56.425000000000004</v>
      </c>
      <c r="AD214" s="2">
        <f t="shared" si="85"/>
        <v>-2.50416666666667</v>
      </c>
      <c r="AE214" s="2">
        <f t="shared" si="88"/>
        <v>12.52083333333335</v>
      </c>
      <c r="AF214" s="52">
        <f t="shared" si="86"/>
        <v>68.945833333333354</v>
      </c>
      <c r="AG214" s="2">
        <f t="shared" si="89"/>
        <v>0</v>
      </c>
      <c r="AH214" s="67">
        <f t="shared" si="90"/>
        <v>0.20892676767676774</v>
      </c>
      <c r="AI214" s="67">
        <f t="shared" si="91"/>
        <v>0.79107323232323223</v>
      </c>
      <c r="AJ214" s="2">
        <f t="shared" si="92"/>
        <v>330.00000000000006</v>
      </c>
      <c r="AK214" s="2">
        <f t="shared" si="93"/>
        <v>330.00000000000006</v>
      </c>
    </row>
    <row r="215" spans="1:37">
      <c r="A215" t="s">
        <v>607</v>
      </c>
      <c r="B215">
        <v>1</v>
      </c>
      <c r="C215" s="2">
        <f>VLOOKUP(A215,LB460_CO!B:L,11,0)</f>
        <v>135.39583333333334</v>
      </c>
      <c r="D215" s="2">
        <f>'c'!$B$7</f>
        <v>47.125</v>
      </c>
      <c r="E215" s="2">
        <f t="shared" si="71"/>
        <v>182.52083333333334</v>
      </c>
      <c r="F215" s="2">
        <f>'c'!$E$8</f>
        <v>123.57500000000002</v>
      </c>
      <c r="G215" s="52">
        <f t="shared" si="72"/>
        <v>306.09583333333336</v>
      </c>
      <c r="H215" s="52">
        <f t="shared" si="87"/>
        <v>306.09583333333336</v>
      </c>
      <c r="I215" s="2">
        <f t="shared" si="73"/>
        <v>36.50416666666667</v>
      </c>
      <c r="J215" s="2">
        <f>propocet!$L$2</f>
        <v>18.9375</v>
      </c>
      <c r="K215" s="2">
        <f>propocet!$L$5</f>
        <v>23.362499999999997</v>
      </c>
      <c r="L215" s="2">
        <f>propocet!$L$9</f>
        <v>22.787500000000001</v>
      </c>
      <c r="M215" s="2">
        <f>propocet!$L$11</f>
        <v>16.7</v>
      </c>
      <c r="N215" s="2">
        <f>propocet!$L$12</f>
        <v>25.5625</v>
      </c>
      <c r="O215" s="2">
        <f>propocet!$L$13</f>
        <v>16.225000000000001</v>
      </c>
      <c r="P215" s="61">
        <f t="shared" si="74"/>
        <v>36.50416666666667</v>
      </c>
      <c r="Q215" s="52">
        <v>30</v>
      </c>
      <c r="R215" s="2">
        <f t="shared" si="75"/>
        <v>11.0625</v>
      </c>
      <c r="S215" s="2">
        <f t="shared" si="76"/>
        <v>6.6375000000000028</v>
      </c>
      <c r="T215" s="2">
        <f t="shared" si="77"/>
        <v>7.2124999999999986</v>
      </c>
      <c r="U215" s="2">
        <f t="shared" si="78"/>
        <v>13.3</v>
      </c>
      <c r="V215" s="2">
        <f t="shared" si="79"/>
        <v>4.4375</v>
      </c>
      <c r="W215" s="2">
        <f t="shared" si="80"/>
        <v>13.774999999999999</v>
      </c>
      <c r="X215" s="2">
        <f t="shared" si="81"/>
        <v>-6.50416666666667</v>
      </c>
      <c r="Y215" s="2">
        <f t="shared" si="81"/>
        <v>-6.50416666666667</v>
      </c>
      <c r="Z215" s="2">
        <f t="shared" si="81"/>
        <v>-6.50416666666667</v>
      </c>
      <c r="AA215" s="2">
        <f t="shared" si="82"/>
        <v>56.425000000000004</v>
      </c>
      <c r="AB215" s="61">
        <f t="shared" si="83"/>
        <v>39.02500000000002</v>
      </c>
      <c r="AC215" s="61">
        <f t="shared" si="84"/>
        <v>95.450000000000017</v>
      </c>
      <c r="AD215" s="2">
        <f t="shared" si="85"/>
        <v>6.50416666666667</v>
      </c>
      <c r="AE215" s="2">
        <f t="shared" si="88"/>
        <v>0</v>
      </c>
      <c r="AF215" s="52">
        <f t="shared" si="86"/>
        <v>95.450000000000017</v>
      </c>
      <c r="AG215" s="2">
        <f t="shared" si="89"/>
        <v>32.52083333333335</v>
      </c>
      <c r="AH215" s="67">
        <f t="shared" si="90"/>
        <v>0.23770636394766065</v>
      </c>
      <c r="AI215" s="67">
        <f t="shared" si="91"/>
        <v>0.76229363605233935</v>
      </c>
      <c r="AJ215" s="2">
        <f t="shared" si="92"/>
        <v>401.54583333333335</v>
      </c>
      <c r="AK215" s="2">
        <f t="shared" si="93"/>
        <v>401.54583333333335</v>
      </c>
    </row>
    <row r="216" spans="1:37" hidden="1">
      <c r="A216" t="s">
        <v>608</v>
      </c>
      <c r="B216">
        <v>1</v>
      </c>
      <c r="C216" s="2">
        <f>VLOOKUP(A216,LB460_CO!B:L,11,0)</f>
        <v>90.354166666666657</v>
      </c>
      <c r="D216" s="2">
        <f>'c'!$B$7</f>
        <v>47.125</v>
      </c>
      <c r="E216" s="2">
        <f t="shared" si="71"/>
        <v>137.47916666666666</v>
      </c>
      <c r="F216" s="2">
        <f>'c'!$E$8</f>
        <v>123.57500000000002</v>
      </c>
      <c r="G216" s="52">
        <f t="shared" si="72"/>
        <v>261.05416666666667</v>
      </c>
      <c r="H216" s="52">
        <f t="shared" si="87"/>
        <v>261.05416666666667</v>
      </c>
      <c r="I216" s="2">
        <f t="shared" si="73"/>
        <v>27.49583333333333</v>
      </c>
      <c r="J216" s="2">
        <f>propocet!$L$2</f>
        <v>18.9375</v>
      </c>
      <c r="K216" s="2">
        <f>propocet!$L$5</f>
        <v>23.362499999999997</v>
      </c>
      <c r="L216" s="2">
        <f>propocet!$L$9</f>
        <v>22.787500000000001</v>
      </c>
      <c r="M216" s="2">
        <f>propocet!$L$11</f>
        <v>16.7</v>
      </c>
      <c r="N216" s="2">
        <f>propocet!$L$12</f>
        <v>25.5625</v>
      </c>
      <c r="O216" s="2">
        <f>propocet!$L$13</f>
        <v>16.225000000000001</v>
      </c>
      <c r="P216" s="61">
        <f t="shared" si="74"/>
        <v>27.49583333333333</v>
      </c>
      <c r="Q216" s="52">
        <v>30</v>
      </c>
      <c r="R216" s="2">
        <f t="shared" si="75"/>
        <v>11.0625</v>
      </c>
      <c r="S216" s="2">
        <f t="shared" si="76"/>
        <v>6.6375000000000028</v>
      </c>
      <c r="T216" s="2">
        <f t="shared" si="77"/>
        <v>7.2124999999999986</v>
      </c>
      <c r="U216" s="2">
        <f t="shared" si="78"/>
        <v>13.3</v>
      </c>
      <c r="V216" s="2">
        <f t="shared" si="79"/>
        <v>4.4375</v>
      </c>
      <c r="W216" s="2">
        <f t="shared" si="80"/>
        <v>13.774999999999999</v>
      </c>
      <c r="X216" s="2">
        <f t="shared" si="81"/>
        <v>2.50416666666667</v>
      </c>
      <c r="Y216" s="2">
        <f t="shared" si="81"/>
        <v>2.50416666666667</v>
      </c>
      <c r="Z216" s="2">
        <f t="shared" si="81"/>
        <v>2.50416666666667</v>
      </c>
      <c r="AA216" s="2">
        <f t="shared" si="82"/>
        <v>56.425000000000004</v>
      </c>
      <c r="AB216" s="61">
        <f t="shared" si="83"/>
        <v>0</v>
      </c>
      <c r="AC216" s="61">
        <f t="shared" si="84"/>
        <v>56.425000000000004</v>
      </c>
      <c r="AD216" s="2">
        <f t="shared" si="85"/>
        <v>-2.50416666666667</v>
      </c>
      <c r="AE216" s="2">
        <f t="shared" si="88"/>
        <v>12.52083333333335</v>
      </c>
      <c r="AF216" s="52">
        <f t="shared" si="86"/>
        <v>68.945833333333354</v>
      </c>
      <c r="AG216" s="2">
        <f t="shared" si="89"/>
        <v>0</v>
      </c>
      <c r="AH216" s="67">
        <f t="shared" si="90"/>
        <v>0.20892676767676774</v>
      </c>
      <c r="AI216" s="67">
        <f t="shared" si="91"/>
        <v>0.79107323232323223</v>
      </c>
      <c r="AJ216" s="2">
        <f t="shared" si="92"/>
        <v>330.00000000000006</v>
      </c>
      <c r="AK216" s="2">
        <f t="shared" si="93"/>
        <v>330.00000000000006</v>
      </c>
    </row>
    <row r="217" spans="1:37">
      <c r="A217" t="s">
        <v>609</v>
      </c>
      <c r="B217">
        <v>1</v>
      </c>
      <c r="C217" s="2">
        <f>VLOOKUP(A217,LB460_CO!B:L,11,0)</f>
        <v>135.39583333333334</v>
      </c>
      <c r="D217" s="2">
        <f>'c'!$B$7</f>
        <v>47.125</v>
      </c>
      <c r="E217" s="2">
        <f t="shared" si="71"/>
        <v>182.52083333333334</v>
      </c>
      <c r="F217" s="2">
        <f>'c'!$E$8</f>
        <v>123.57500000000002</v>
      </c>
      <c r="G217" s="52">
        <f t="shared" si="72"/>
        <v>306.09583333333336</v>
      </c>
      <c r="H217" s="52">
        <f t="shared" si="87"/>
        <v>306.09583333333336</v>
      </c>
      <c r="I217" s="2">
        <f t="shared" si="73"/>
        <v>36.50416666666667</v>
      </c>
      <c r="J217" s="2">
        <f>propocet!$L$2</f>
        <v>18.9375</v>
      </c>
      <c r="K217" s="2">
        <f>propocet!$L$5</f>
        <v>23.362499999999997</v>
      </c>
      <c r="L217" s="2">
        <f>propocet!$L$9</f>
        <v>22.787500000000001</v>
      </c>
      <c r="M217" s="2">
        <f>propocet!$L$11</f>
        <v>16.7</v>
      </c>
      <c r="N217" s="2">
        <f>propocet!$L$12</f>
        <v>25.5625</v>
      </c>
      <c r="O217" s="2">
        <f>propocet!$L$13</f>
        <v>16.225000000000001</v>
      </c>
      <c r="P217" s="61">
        <f t="shared" si="74"/>
        <v>36.50416666666667</v>
      </c>
      <c r="Q217" s="52">
        <v>30</v>
      </c>
      <c r="R217" s="2">
        <f t="shared" si="75"/>
        <v>11.0625</v>
      </c>
      <c r="S217" s="2">
        <f t="shared" si="76"/>
        <v>6.6375000000000028</v>
      </c>
      <c r="T217" s="2">
        <f t="shared" si="77"/>
        <v>7.2124999999999986</v>
      </c>
      <c r="U217" s="2">
        <f t="shared" si="78"/>
        <v>13.3</v>
      </c>
      <c r="V217" s="2">
        <f t="shared" si="79"/>
        <v>4.4375</v>
      </c>
      <c r="W217" s="2">
        <f t="shared" si="80"/>
        <v>13.774999999999999</v>
      </c>
      <c r="X217" s="2">
        <f t="shared" si="81"/>
        <v>-6.50416666666667</v>
      </c>
      <c r="Y217" s="2">
        <f t="shared" si="81"/>
        <v>-6.50416666666667</v>
      </c>
      <c r="Z217" s="2">
        <f t="shared" si="81"/>
        <v>-6.50416666666667</v>
      </c>
      <c r="AA217" s="2">
        <f t="shared" si="82"/>
        <v>56.425000000000004</v>
      </c>
      <c r="AB217" s="61">
        <f t="shared" si="83"/>
        <v>39.02500000000002</v>
      </c>
      <c r="AC217" s="61">
        <f t="shared" si="84"/>
        <v>95.450000000000017</v>
      </c>
      <c r="AD217" s="2">
        <f t="shared" si="85"/>
        <v>6.50416666666667</v>
      </c>
      <c r="AE217" s="2">
        <f t="shared" si="88"/>
        <v>0</v>
      </c>
      <c r="AF217" s="52">
        <f t="shared" si="86"/>
        <v>95.450000000000017</v>
      </c>
      <c r="AG217" s="2">
        <f t="shared" si="89"/>
        <v>32.52083333333335</v>
      </c>
      <c r="AH217" s="67">
        <f t="shared" si="90"/>
        <v>0.23770636394766065</v>
      </c>
      <c r="AI217" s="67">
        <f t="shared" si="91"/>
        <v>0.76229363605233935</v>
      </c>
      <c r="AJ217" s="2">
        <f t="shared" si="92"/>
        <v>401.54583333333335</v>
      </c>
      <c r="AK217" s="2">
        <f t="shared" si="93"/>
        <v>401.54583333333335</v>
      </c>
    </row>
    <row r="218" spans="1:37">
      <c r="A218" t="s">
        <v>486</v>
      </c>
      <c r="B218">
        <v>5</v>
      </c>
      <c r="C218" s="2">
        <f>VLOOKUP(A218,LB460_CO!B:L,11,0)</f>
        <v>119.00416666666666</v>
      </c>
      <c r="D218" s="2">
        <f>'c'!$B$7</f>
        <v>47.125</v>
      </c>
      <c r="E218" s="2">
        <f t="shared" si="71"/>
        <v>166.12916666666666</v>
      </c>
      <c r="F218" s="2">
        <f>'c'!$E$8</f>
        <v>123.57500000000002</v>
      </c>
      <c r="G218" s="52">
        <f t="shared" si="72"/>
        <v>289.70416666666665</v>
      </c>
      <c r="H218" s="52">
        <f t="shared" si="87"/>
        <v>1448.5208333333333</v>
      </c>
      <c r="I218" s="2">
        <f t="shared" si="73"/>
        <v>33.225833333333334</v>
      </c>
      <c r="J218" s="2">
        <f>propocet!$L$2</f>
        <v>18.9375</v>
      </c>
      <c r="K218" s="2">
        <f>propocet!$L$5</f>
        <v>23.362499999999997</v>
      </c>
      <c r="L218" s="2">
        <f>propocet!$L$9</f>
        <v>22.787500000000001</v>
      </c>
      <c r="M218" s="2">
        <f>propocet!$L$11</f>
        <v>16.7</v>
      </c>
      <c r="N218" s="2">
        <f>propocet!$L$12</f>
        <v>25.5625</v>
      </c>
      <c r="O218" s="2">
        <f>propocet!$L$13</f>
        <v>16.225000000000001</v>
      </c>
      <c r="P218" s="61">
        <f t="shared" si="74"/>
        <v>33.225833333333334</v>
      </c>
      <c r="Q218" s="52">
        <v>30</v>
      </c>
      <c r="R218" s="2">
        <f t="shared" si="75"/>
        <v>11.0625</v>
      </c>
      <c r="S218" s="2">
        <f t="shared" si="76"/>
        <v>6.6375000000000028</v>
      </c>
      <c r="T218" s="2">
        <f t="shared" si="77"/>
        <v>7.2124999999999986</v>
      </c>
      <c r="U218" s="2">
        <f t="shared" si="78"/>
        <v>13.3</v>
      </c>
      <c r="V218" s="2">
        <f t="shared" si="79"/>
        <v>4.4375</v>
      </c>
      <c r="W218" s="2">
        <f t="shared" si="80"/>
        <v>13.774999999999999</v>
      </c>
      <c r="X218" s="2">
        <f t="shared" si="81"/>
        <v>-3.225833333333334</v>
      </c>
      <c r="Y218" s="2">
        <f t="shared" si="81"/>
        <v>-3.225833333333334</v>
      </c>
      <c r="Z218" s="2">
        <f t="shared" si="81"/>
        <v>-3.225833333333334</v>
      </c>
      <c r="AA218" s="2">
        <f t="shared" si="82"/>
        <v>56.425000000000004</v>
      </c>
      <c r="AB218" s="61">
        <f t="shared" si="83"/>
        <v>19.355000000000004</v>
      </c>
      <c r="AC218" s="61">
        <f t="shared" si="84"/>
        <v>75.78</v>
      </c>
      <c r="AD218" s="2">
        <f t="shared" si="85"/>
        <v>3.225833333333334</v>
      </c>
      <c r="AE218" s="2">
        <f t="shared" si="88"/>
        <v>0</v>
      </c>
      <c r="AF218" s="52">
        <f t="shared" si="86"/>
        <v>75.78</v>
      </c>
      <c r="AG218" s="2">
        <f t="shared" si="89"/>
        <v>16.12916666666667</v>
      </c>
      <c r="AH218" s="67">
        <f t="shared" si="90"/>
        <v>0.20734140329836448</v>
      </c>
      <c r="AI218" s="67">
        <f t="shared" si="91"/>
        <v>0.79265859670163552</v>
      </c>
      <c r="AJ218" s="2">
        <f t="shared" si="92"/>
        <v>365.48416666666662</v>
      </c>
      <c r="AK218" s="2">
        <f t="shared" si="93"/>
        <v>1827.4208333333331</v>
      </c>
    </row>
    <row r="219" spans="1:37">
      <c r="A219" t="s">
        <v>302</v>
      </c>
      <c r="B219">
        <v>2</v>
      </c>
      <c r="C219" s="2">
        <f>VLOOKUP(A219,LB460_CO!B:L,11,0)</f>
        <v>213.65833333333333</v>
      </c>
      <c r="D219" s="2">
        <f>'c'!$B$7</f>
        <v>47.125</v>
      </c>
      <c r="E219" s="2">
        <f t="shared" si="71"/>
        <v>260.7833333333333</v>
      </c>
      <c r="F219" s="2">
        <f>'c'!$E$8</f>
        <v>123.57500000000002</v>
      </c>
      <c r="G219" s="52">
        <f t="shared" si="72"/>
        <v>384.35833333333335</v>
      </c>
      <c r="H219" s="52">
        <f t="shared" si="87"/>
        <v>768.7166666666667</v>
      </c>
      <c r="I219" s="2">
        <f t="shared" si="73"/>
        <v>52.156666666666659</v>
      </c>
      <c r="J219" s="2">
        <f>propocet!$L$2</f>
        <v>18.9375</v>
      </c>
      <c r="K219" s="2">
        <f>propocet!$L$5</f>
        <v>23.362499999999997</v>
      </c>
      <c r="L219" s="2">
        <f>propocet!$L$9</f>
        <v>22.787500000000001</v>
      </c>
      <c r="M219" s="2">
        <f>propocet!$L$11</f>
        <v>16.7</v>
      </c>
      <c r="N219" s="2">
        <f>propocet!$L$12</f>
        <v>25.5625</v>
      </c>
      <c r="O219" s="2">
        <f>propocet!$L$13</f>
        <v>16.225000000000001</v>
      </c>
      <c r="P219" s="61">
        <f t="shared" si="74"/>
        <v>52.156666666666659</v>
      </c>
      <c r="Q219" s="52">
        <v>30</v>
      </c>
      <c r="R219" s="2">
        <f t="shared" si="75"/>
        <v>11.0625</v>
      </c>
      <c r="S219" s="2">
        <f t="shared" si="76"/>
        <v>6.6375000000000028</v>
      </c>
      <c r="T219" s="2">
        <f t="shared" si="77"/>
        <v>7.2124999999999986</v>
      </c>
      <c r="U219" s="2">
        <f t="shared" si="78"/>
        <v>13.3</v>
      </c>
      <c r="V219" s="2">
        <f t="shared" si="79"/>
        <v>4.4375</v>
      </c>
      <c r="W219" s="2">
        <f t="shared" si="80"/>
        <v>13.774999999999999</v>
      </c>
      <c r="X219" s="2">
        <f t="shared" si="81"/>
        <v>-22.156666666666659</v>
      </c>
      <c r="Y219" s="2">
        <f t="shared" si="81"/>
        <v>-22.156666666666659</v>
      </c>
      <c r="Z219" s="2">
        <f t="shared" si="81"/>
        <v>-22.156666666666659</v>
      </c>
      <c r="AA219" s="2">
        <f t="shared" si="82"/>
        <v>56.425000000000004</v>
      </c>
      <c r="AB219" s="61">
        <f t="shared" si="83"/>
        <v>132.93999999999994</v>
      </c>
      <c r="AC219" s="61">
        <f t="shared" si="84"/>
        <v>189.36499999999995</v>
      </c>
      <c r="AD219" s="2">
        <f t="shared" si="85"/>
        <v>22.156666666666659</v>
      </c>
      <c r="AE219" s="2">
        <f t="shared" si="88"/>
        <v>0</v>
      </c>
      <c r="AF219" s="52">
        <f t="shared" si="86"/>
        <v>189.36499999999995</v>
      </c>
      <c r="AG219" s="2">
        <f t="shared" si="89"/>
        <v>110.7833333333333</v>
      </c>
      <c r="AH219" s="67">
        <f t="shared" si="90"/>
        <v>0.33006327091455229</v>
      </c>
      <c r="AI219" s="67">
        <f t="shared" si="91"/>
        <v>0.66993672908544766</v>
      </c>
      <c r="AJ219" s="2">
        <f t="shared" si="92"/>
        <v>573.72333333333336</v>
      </c>
      <c r="AK219" s="2">
        <f t="shared" si="93"/>
        <v>1147.4466666666667</v>
      </c>
    </row>
    <row r="220" spans="1:37">
      <c r="A220" t="s">
        <v>303</v>
      </c>
      <c r="B220">
        <v>2</v>
      </c>
      <c r="C220" s="2">
        <f>VLOOKUP(A220,LB460_CO!B:L,11,0)</f>
        <v>244.78749999999999</v>
      </c>
      <c r="D220" s="2">
        <f>'c'!$B$7</f>
        <v>47.125</v>
      </c>
      <c r="E220" s="2">
        <f t="shared" si="71"/>
        <v>291.91250000000002</v>
      </c>
      <c r="F220" s="2">
        <f>'c'!$E$8</f>
        <v>123.57500000000002</v>
      </c>
      <c r="G220" s="52">
        <f t="shared" si="72"/>
        <v>415.48750000000007</v>
      </c>
      <c r="H220" s="52">
        <f t="shared" si="87"/>
        <v>830.97500000000014</v>
      </c>
      <c r="I220" s="2">
        <f t="shared" si="73"/>
        <v>58.382500000000007</v>
      </c>
      <c r="J220" s="2">
        <f>propocet!$L$2</f>
        <v>18.9375</v>
      </c>
      <c r="K220" s="2">
        <f>propocet!$L$5</f>
        <v>23.362499999999997</v>
      </c>
      <c r="L220" s="2">
        <f>propocet!$L$9</f>
        <v>22.787500000000001</v>
      </c>
      <c r="M220" s="2">
        <f>propocet!$L$11</f>
        <v>16.7</v>
      </c>
      <c r="N220" s="2">
        <f>propocet!$L$12</f>
        <v>25.5625</v>
      </c>
      <c r="O220" s="2">
        <f>propocet!$L$13</f>
        <v>16.225000000000001</v>
      </c>
      <c r="P220" s="61">
        <f t="shared" si="74"/>
        <v>58.382500000000007</v>
      </c>
      <c r="Q220" s="52">
        <v>30</v>
      </c>
      <c r="R220" s="2">
        <f t="shared" si="75"/>
        <v>11.0625</v>
      </c>
      <c r="S220" s="2">
        <f t="shared" si="76"/>
        <v>6.6375000000000028</v>
      </c>
      <c r="T220" s="2">
        <f t="shared" si="77"/>
        <v>7.2124999999999986</v>
      </c>
      <c r="U220" s="2">
        <f t="shared" si="78"/>
        <v>13.3</v>
      </c>
      <c r="V220" s="2">
        <f t="shared" si="79"/>
        <v>4.4375</v>
      </c>
      <c r="W220" s="2">
        <f t="shared" si="80"/>
        <v>13.774999999999999</v>
      </c>
      <c r="X220" s="2">
        <f t="shared" si="81"/>
        <v>-28.382500000000007</v>
      </c>
      <c r="Y220" s="2">
        <f t="shared" si="81"/>
        <v>-28.382500000000007</v>
      </c>
      <c r="Z220" s="2">
        <f t="shared" si="81"/>
        <v>-28.382500000000007</v>
      </c>
      <c r="AA220" s="2">
        <f t="shared" si="82"/>
        <v>56.425000000000004</v>
      </c>
      <c r="AB220" s="61">
        <f t="shared" si="83"/>
        <v>170.29500000000004</v>
      </c>
      <c r="AC220" s="61">
        <f t="shared" si="84"/>
        <v>226.72000000000006</v>
      </c>
      <c r="AD220" s="2">
        <f t="shared" si="85"/>
        <v>28.382500000000007</v>
      </c>
      <c r="AE220" s="2">
        <f t="shared" si="88"/>
        <v>0</v>
      </c>
      <c r="AF220" s="52">
        <f t="shared" si="86"/>
        <v>226.72000000000006</v>
      </c>
      <c r="AG220" s="2">
        <f t="shared" si="89"/>
        <v>141.91250000000002</v>
      </c>
      <c r="AH220" s="67">
        <f t="shared" si="90"/>
        <v>0.35303231432208443</v>
      </c>
      <c r="AI220" s="67">
        <f t="shared" si="91"/>
        <v>0.64696768567791563</v>
      </c>
      <c r="AJ220" s="2">
        <f t="shared" si="92"/>
        <v>642.2075000000001</v>
      </c>
      <c r="AK220" s="2">
        <f t="shared" si="93"/>
        <v>1284.4150000000002</v>
      </c>
    </row>
    <row r="221" spans="1:37" hidden="1">
      <c r="A221" t="s">
        <v>487</v>
      </c>
      <c r="B221">
        <v>1</v>
      </c>
      <c r="C221" s="2">
        <f>VLOOKUP(A221,LB460_CO!B:L,11,0)</f>
        <v>88.177083333333343</v>
      </c>
      <c r="D221" s="2">
        <f>'c'!$B$7</f>
        <v>47.125</v>
      </c>
      <c r="E221" s="2">
        <f t="shared" si="71"/>
        <v>135.30208333333334</v>
      </c>
      <c r="F221" s="2">
        <f>'c'!$E$8</f>
        <v>123.57500000000002</v>
      </c>
      <c r="G221" s="52">
        <f t="shared" si="72"/>
        <v>258.87708333333336</v>
      </c>
      <c r="H221" s="52">
        <f t="shared" si="87"/>
        <v>258.87708333333336</v>
      </c>
      <c r="I221" s="2">
        <f t="shared" si="73"/>
        <v>27.060416666666669</v>
      </c>
      <c r="J221" s="2">
        <f>propocet!$L$2</f>
        <v>18.9375</v>
      </c>
      <c r="K221" s="2">
        <f>propocet!$L$5</f>
        <v>23.362499999999997</v>
      </c>
      <c r="L221" s="2">
        <f>propocet!$L$9</f>
        <v>22.787500000000001</v>
      </c>
      <c r="M221" s="2">
        <f>propocet!$L$11</f>
        <v>16.7</v>
      </c>
      <c r="N221" s="2">
        <f>propocet!$L$12</f>
        <v>25.5625</v>
      </c>
      <c r="O221" s="2">
        <f>propocet!$L$13</f>
        <v>16.225000000000001</v>
      </c>
      <c r="P221" s="61">
        <f t="shared" si="74"/>
        <v>27.060416666666669</v>
      </c>
      <c r="Q221" s="52">
        <v>30</v>
      </c>
      <c r="R221" s="2">
        <f t="shared" si="75"/>
        <v>11.0625</v>
      </c>
      <c r="S221" s="2">
        <f t="shared" si="76"/>
        <v>6.6375000000000028</v>
      </c>
      <c r="T221" s="2">
        <f t="shared" si="77"/>
        <v>7.2124999999999986</v>
      </c>
      <c r="U221" s="2">
        <f t="shared" si="78"/>
        <v>13.3</v>
      </c>
      <c r="V221" s="2">
        <f t="shared" si="79"/>
        <v>4.4375</v>
      </c>
      <c r="W221" s="2">
        <f t="shared" si="80"/>
        <v>13.774999999999999</v>
      </c>
      <c r="X221" s="2">
        <f t="shared" si="81"/>
        <v>2.9395833333333314</v>
      </c>
      <c r="Y221" s="2">
        <f t="shared" si="81"/>
        <v>2.9395833333333314</v>
      </c>
      <c r="Z221" s="2">
        <f t="shared" si="81"/>
        <v>2.9395833333333314</v>
      </c>
      <c r="AA221" s="2">
        <f t="shared" si="82"/>
        <v>56.425000000000004</v>
      </c>
      <c r="AB221" s="61">
        <f t="shared" si="83"/>
        <v>0</v>
      </c>
      <c r="AC221" s="61">
        <f t="shared" si="84"/>
        <v>56.425000000000004</v>
      </c>
      <c r="AD221" s="2">
        <f t="shared" si="85"/>
        <v>-2.9395833333333314</v>
      </c>
      <c r="AE221" s="2">
        <f t="shared" si="88"/>
        <v>14.697916666666657</v>
      </c>
      <c r="AF221" s="52">
        <f t="shared" si="86"/>
        <v>71.122916666666669</v>
      </c>
      <c r="AG221" s="2">
        <f t="shared" si="89"/>
        <v>0</v>
      </c>
      <c r="AH221" s="67">
        <f t="shared" si="90"/>
        <v>0.21552398989898991</v>
      </c>
      <c r="AI221" s="67">
        <f t="shared" si="91"/>
        <v>0.78447601010101009</v>
      </c>
      <c r="AJ221" s="2">
        <f t="shared" si="92"/>
        <v>330</v>
      </c>
      <c r="AK221" s="2">
        <f t="shared" si="93"/>
        <v>330</v>
      </c>
    </row>
    <row r="222" spans="1:37">
      <c r="A222" t="s">
        <v>488</v>
      </c>
      <c r="B222">
        <v>1</v>
      </c>
      <c r="C222" s="2">
        <f>VLOOKUP(A222,LB460_CO!B:L,11,0)</f>
        <v>178.5625</v>
      </c>
      <c r="D222" s="2">
        <f>'c'!$B$7</f>
        <v>47.125</v>
      </c>
      <c r="E222" s="2">
        <f t="shared" si="71"/>
        <v>225.6875</v>
      </c>
      <c r="F222" s="2">
        <f>'c'!$E$8</f>
        <v>123.57500000000002</v>
      </c>
      <c r="G222" s="52">
        <f t="shared" si="72"/>
        <v>349.26250000000005</v>
      </c>
      <c r="H222" s="52">
        <f t="shared" si="87"/>
        <v>349.26250000000005</v>
      </c>
      <c r="I222" s="2">
        <f t="shared" si="73"/>
        <v>45.137500000000003</v>
      </c>
      <c r="J222" s="2">
        <f>propocet!$L$2</f>
        <v>18.9375</v>
      </c>
      <c r="K222" s="2">
        <f>propocet!$L$5</f>
        <v>23.362499999999997</v>
      </c>
      <c r="L222" s="2">
        <f>propocet!$L$9</f>
        <v>22.787500000000001</v>
      </c>
      <c r="M222" s="2">
        <f>propocet!$L$11</f>
        <v>16.7</v>
      </c>
      <c r="N222" s="2">
        <f>propocet!$L$12</f>
        <v>25.5625</v>
      </c>
      <c r="O222" s="2">
        <f>propocet!$L$13</f>
        <v>16.225000000000001</v>
      </c>
      <c r="P222" s="61">
        <f t="shared" si="74"/>
        <v>45.137500000000003</v>
      </c>
      <c r="Q222" s="52">
        <v>30</v>
      </c>
      <c r="R222" s="2">
        <f t="shared" si="75"/>
        <v>11.0625</v>
      </c>
      <c r="S222" s="2">
        <f t="shared" si="76"/>
        <v>6.6375000000000028</v>
      </c>
      <c r="T222" s="2">
        <f t="shared" si="77"/>
        <v>7.2124999999999986</v>
      </c>
      <c r="U222" s="2">
        <f t="shared" si="78"/>
        <v>13.3</v>
      </c>
      <c r="V222" s="2">
        <f t="shared" si="79"/>
        <v>4.4375</v>
      </c>
      <c r="W222" s="2">
        <f t="shared" si="80"/>
        <v>13.774999999999999</v>
      </c>
      <c r="X222" s="2">
        <f t="shared" si="81"/>
        <v>-15.137500000000003</v>
      </c>
      <c r="Y222" s="2">
        <f t="shared" si="81"/>
        <v>-15.137500000000003</v>
      </c>
      <c r="Z222" s="2">
        <f t="shared" si="81"/>
        <v>-15.137500000000003</v>
      </c>
      <c r="AA222" s="2">
        <f t="shared" si="82"/>
        <v>56.425000000000004</v>
      </c>
      <c r="AB222" s="61">
        <f t="shared" si="83"/>
        <v>90.825000000000017</v>
      </c>
      <c r="AC222" s="61">
        <f t="shared" si="84"/>
        <v>147.25000000000003</v>
      </c>
      <c r="AD222" s="2">
        <f t="shared" si="85"/>
        <v>15.137500000000003</v>
      </c>
      <c r="AE222" s="2">
        <f t="shared" si="88"/>
        <v>0</v>
      </c>
      <c r="AF222" s="52">
        <f t="shared" si="86"/>
        <v>147.25000000000003</v>
      </c>
      <c r="AG222" s="2">
        <f t="shared" si="89"/>
        <v>75.687500000000014</v>
      </c>
      <c r="AH222" s="67">
        <f t="shared" si="90"/>
        <v>0.29656856574607893</v>
      </c>
      <c r="AI222" s="67">
        <f t="shared" si="91"/>
        <v>0.70343143425392107</v>
      </c>
      <c r="AJ222" s="2">
        <f t="shared" si="92"/>
        <v>496.51250000000005</v>
      </c>
      <c r="AK222" s="2">
        <f t="shared" si="93"/>
        <v>496.51250000000005</v>
      </c>
    </row>
    <row r="223" spans="1:37" hidden="1">
      <c r="A223" t="s">
        <v>754</v>
      </c>
      <c r="B223">
        <v>1</v>
      </c>
      <c r="C223" s="2">
        <f>VLOOKUP(A223,LB460_CO!B:L,11,0)</f>
        <v>79.887500000000003</v>
      </c>
      <c r="D223" s="2">
        <f>'c'!$B$7</f>
        <v>47.125</v>
      </c>
      <c r="E223" s="2">
        <f t="shared" si="71"/>
        <v>127.0125</v>
      </c>
      <c r="F223" s="2">
        <f>'c'!$E$8</f>
        <v>123.57500000000002</v>
      </c>
      <c r="G223" s="52">
        <f t="shared" si="72"/>
        <v>250.58750000000003</v>
      </c>
      <c r="H223" s="52">
        <f t="shared" si="87"/>
        <v>250.58750000000003</v>
      </c>
      <c r="I223" s="2">
        <f t="shared" si="73"/>
        <v>25.4025</v>
      </c>
      <c r="J223" s="2">
        <f>propocet!$L$2</f>
        <v>18.9375</v>
      </c>
      <c r="K223" s="2">
        <f>propocet!$L$5</f>
        <v>23.362499999999997</v>
      </c>
      <c r="L223" s="2">
        <f>propocet!$L$9</f>
        <v>22.787500000000001</v>
      </c>
      <c r="M223" s="2">
        <f>propocet!$L$11</f>
        <v>16.7</v>
      </c>
      <c r="N223" s="2">
        <f>propocet!$L$12</f>
        <v>25.5625</v>
      </c>
      <c r="O223" s="2">
        <f>propocet!$L$13</f>
        <v>16.225000000000001</v>
      </c>
      <c r="P223" s="61">
        <f t="shared" si="74"/>
        <v>25.5625</v>
      </c>
      <c r="Q223" s="52">
        <v>30</v>
      </c>
      <c r="R223" s="2">
        <f t="shared" si="75"/>
        <v>11.0625</v>
      </c>
      <c r="S223" s="2">
        <f t="shared" si="76"/>
        <v>6.6375000000000028</v>
      </c>
      <c r="T223" s="2">
        <f t="shared" si="77"/>
        <v>7.2124999999999986</v>
      </c>
      <c r="U223" s="2">
        <f t="shared" si="78"/>
        <v>13.3</v>
      </c>
      <c r="V223" s="2">
        <f t="shared" si="79"/>
        <v>4.4375</v>
      </c>
      <c r="W223" s="2">
        <f t="shared" si="80"/>
        <v>13.774999999999999</v>
      </c>
      <c r="X223" s="2">
        <f t="shared" si="81"/>
        <v>4.5975000000000001</v>
      </c>
      <c r="Y223" s="2">
        <f t="shared" si="81"/>
        <v>4.5975000000000001</v>
      </c>
      <c r="Z223" s="2">
        <f t="shared" si="81"/>
        <v>4.5975000000000001</v>
      </c>
      <c r="AA223" s="2">
        <f t="shared" si="82"/>
        <v>56.425000000000004</v>
      </c>
      <c r="AB223" s="61">
        <f t="shared" si="83"/>
        <v>0</v>
      </c>
      <c r="AC223" s="61">
        <f t="shared" si="84"/>
        <v>56.425000000000004</v>
      </c>
      <c r="AD223" s="2">
        <f t="shared" si="85"/>
        <v>-4.4375</v>
      </c>
      <c r="AE223" s="2">
        <f t="shared" si="88"/>
        <v>22.1875</v>
      </c>
      <c r="AF223" s="52">
        <f t="shared" si="86"/>
        <v>78.612500000000011</v>
      </c>
      <c r="AG223" s="2">
        <f t="shared" si="89"/>
        <v>0</v>
      </c>
      <c r="AH223" s="67">
        <f t="shared" si="90"/>
        <v>0.238219696969697</v>
      </c>
      <c r="AI223" s="67">
        <f t="shared" si="91"/>
        <v>0.76178030303030297</v>
      </c>
      <c r="AJ223" s="2">
        <f t="shared" si="92"/>
        <v>329.20000000000005</v>
      </c>
      <c r="AK223" s="2">
        <f t="shared" si="93"/>
        <v>329.20000000000005</v>
      </c>
    </row>
    <row r="224" spans="1:37">
      <c r="A224" t="s">
        <v>610</v>
      </c>
      <c r="B224">
        <v>4</v>
      </c>
      <c r="C224" s="2">
        <f>VLOOKUP(A224,LB460_CO!B:L,11,0)</f>
        <v>106.96666666666665</v>
      </c>
      <c r="D224" s="2">
        <f>'c'!$B$7</f>
        <v>47.125</v>
      </c>
      <c r="E224" s="2">
        <f t="shared" si="71"/>
        <v>154.09166666666664</v>
      </c>
      <c r="F224" s="2">
        <f>'c'!$E$8</f>
        <v>123.57500000000002</v>
      </c>
      <c r="G224" s="52">
        <f t="shared" si="72"/>
        <v>277.66666666666663</v>
      </c>
      <c r="H224" s="52">
        <f t="shared" si="87"/>
        <v>1110.6666666666665</v>
      </c>
      <c r="I224" s="2">
        <f t="shared" si="73"/>
        <v>30.818333333333328</v>
      </c>
      <c r="J224" s="2">
        <f>propocet!$L$2</f>
        <v>18.9375</v>
      </c>
      <c r="K224" s="2">
        <f>propocet!$L$5</f>
        <v>23.362499999999997</v>
      </c>
      <c r="L224" s="2">
        <f>propocet!$L$9</f>
        <v>22.787500000000001</v>
      </c>
      <c r="M224" s="2">
        <f>propocet!$L$11</f>
        <v>16.7</v>
      </c>
      <c r="N224" s="2">
        <f>propocet!$L$12</f>
        <v>25.5625</v>
      </c>
      <c r="O224" s="2">
        <f>propocet!$L$13</f>
        <v>16.225000000000001</v>
      </c>
      <c r="P224" s="61">
        <f t="shared" si="74"/>
        <v>30.818333333333328</v>
      </c>
      <c r="Q224" s="52">
        <v>30</v>
      </c>
      <c r="R224" s="2">
        <f t="shared" si="75"/>
        <v>11.0625</v>
      </c>
      <c r="S224" s="2">
        <f t="shared" si="76"/>
        <v>6.6375000000000028</v>
      </c>
      <c r="T224" s="2">
        <f t="shared" si="77"/>
        <v>7.2124999999999986</v>
      </c>
      <c r="U224" s="2">
        <f t="shared" si="78"/>
        <v>13.3</v>
      </c>
      <c r="V224" s="2">
        <f t="shared" si="79"/>
        <v>4.4375</v>
      </c>
      <c r="W224" s="2">
        <f t="shared" si="80"/>
        <v>13.774999999999999</v>
      </c>
      <c r="X224" s="2">
        <f t="shared" si="81"/>
        <v>-0.81833333333332803</v>
      </c>
      <c r="Y224" s="2">
        <f t="shared" si="81"/>
        <v>-0.81833333333332803</v>
      </c>
      <c r="Z224" s="2">
        <f t="shared" si="81"/>
        <v>-0.81833333333332803</v>
      </c>
      <c r="AA224" s="2">
        <f t="shared" si="82"/>
        <v>56.425000000000004</v>
      </c>
      <c r="AB224" s="61">
        <f t="shared" si="83"/>
        <v>4.9099999999999682</v>
      </c>
      <c r="AC224" s="61">
        <f t="shared" si="84"/>
        <v>61.334999999999972</v>
      </c>
      <c r="AD224" s="2">
        <f t="shared" si="85"/>
        <v>0.81833333333332803</v>
      </c>
      <c r="AE224" s="2">
        <f t="shared" si="88"/>
        <v>0</v>
      </c>
      <c r="AF224" s="52">
        <f t="shared" si="86"/>
        <v>61.334999999999972</v>
      </c>
      <c r="AG224" s="2">
        <f t="shared" si="89"/>
        <v>4.0916666666666401</v>
      </c>
      <c r="AH224" s="67">
        <f t="shared" si="90"/>
        <v>0.18092831402008835</v>
      </c>
      <c r="AI224" s="67">
        <f t="shared" si="91"/>
        <v>0.81907168597991165</v>
      </c>
      <c r="AJ224" s="2">
        <f t="shared" si="92"/>
        <v>339.00166666666661</v>
      </c>
      <c r="AK224" s="2">
        <f t="shared" si="93"/>
        <v>1356.0066666666664</v>
      </c>
    </row>
    <row r="225" spans="1:37">
      <c r="A225" t="s">
        <v>340</v>
      </c>
      <c r="B225">
        <v>1</v>
      </c>
      <c r="C225" s="2">
        <f>VLOOKUP(A225,LB460_CO!B:L,11,0)</f>
        <v>171.81249999999997</v>
      </c>
      <c r="D225" s="2">
        <f>'c'!$B$7</f>
        <v>47.125</v>
      </c>
      <c r="E225" s="2">
        <f t="shared" si="71"/>
        <v>218.93749999999997</v>
      </c>
      <c r="F225" s="2">
        <f>'c'!$E$8</f>
        <v>123.57500000000002</v>
      </c>
      <c r="G225" s="52">
        <f t="shared" si="72"/>
        <v>342.51249999999999</v>
      </c>
      <c r="H225" s="52">
        <f t="shared" si="87"/>
        <v>342.51249999999999</v>
      </c>
      <c r="I225" s="2">
        <f t="shared" si="73"/>
        <v>43.787499999999994</v>
      </c>
      <c r="J225" s="2">
        <f>propocet!$L$2</f>
        <v>18.9375</v>
      </c>
      <c r="K225" s="2">
        <f>propocet!$L$5</f>
        <v>23.362499999999997</v>
      </c>
      <c r="L225" s="2">
        <f>propocet!$L$9</f>
        <v>22.787500000000001</v>
      </c>
      <c r="M225" s="2">
        <f>propocet!$L$11</f>
        <v>16.7</v>
      </c>
      <c r="N225" s="2">
        <f>propocet!$L$12</f>
        <v>25.5625</v>
      </c>
      <c r="O225" s="2">
        <f>propocet!$L$13</f>
        <v>16.225000000000001</v>
      </c>
      <c r="P225" s="61">
        <f t="shared" si="74"/>
        <v>43.787499999999994</v>
      </c>
      <c r="Q225" s="52">
        <v>30</v>
      </c>
      <c r="R225" s="2">
        <f t="shared" si="75"/>
        <v>11.0625</v>
      </c>
      <c r="S225" s="2">
        <f t="shared" si="76"/>
        <v>6.6375000000000028</v>
      </c>
      <c r="T225" s="2">
        <f t="shared" si="77"/>
        <v>7.2124999999999986</v>
      </c>
      <c r="U225" s="2">
        <f t="shared" si="78"/>
        <v>13.3</v>
      </c>
      <c r="V225" s="2">
        <f t="shared" si="79"/>
        <v>4.4375</v>
      </c>
      <c r="W225" s="2">
        <f t="shared" si="80"/>
        <v>13.774999999999999</v>
      </c>
      <c r="X225" s="2">
        <f t="shared" si="81"/>
        <v>-13.787499999999994</v>
      </c>
      <c r="Y225" s="2">
        <f t="shared" si="81"/>
        <v>-13.787499999999994</v>
      </c>
      <c r="Z225" s="2">
        <f t="shared" si="81"/>
        <v>-13.787499999999994</v>
      </c>
      <c r="AA225" s="2">
        <f t="shared" si="82"/>
        <v>56.425000000000004</v>
      </c>
      <c r="AB225" s="61">
        <f t="shared" si="83"/>
        <v>82.724999999999966</v>
      </c>
      <c r="AC225" s="61">
        <f t="shared" si="84"/>
        <v>139.14999999999998</v>
      </c>
      <c r="AD225" s="2">
        <f t="shared" si="85"/>
        <v>13.787499999999994</v>
      </c>
      <c r="AE225" s="2">
        <f t="shared" si="88"/>
        <v>0</v>
      </c>
      <c r="AF225" s="52">
        <f t="shared" si="86"/>
        <v>139.14999999999998</v>
      </c>
      <c r="AG225" s="2">
        <f t="shared" si="89"/>
        <v>68.937499999999972</v>
      </c>
      <c r="AH225" s="67">
        <f t="shared" si="90"/>
        <v>0.28889523265772193</v>
      </c>
      <c r="AI225" s="67">
        <f t="shared" si="91"/>
        <v>0.71110476734227812</v>
      </c>
      <c r="AJ225" s="2">
        <f t="shared" si="92"/>
        <v>481.66249999999997</v>
      </c>
      <c r="AK225" s="2">
        <f t="shared" si="93"/>
        <v>481.66249999999997</v>
      </c>
    </row>
    <row r="226" spans="1:37" hidden="1">
      <c r="A226" t="s">
        <v>489</v>
      </c>
      <c r="B226">
        <v>2</v>
      </c>
      <c r="C226" s="2">
        <f>VLOOKUP(A226,LB460_CO!B:L,11,0)</f>
        <v>96.537500000000009</v>
      </c>
      <c r="D226" s="2">
        <f>'c'!$B$7</f>
        <v>47.125</v>
      </c>
      <c r="E226" s="2">
        <f t="shared" si="71"/>
        <v>143.66250000000002</v>
      </c>
      <c r="F226" s="2">
        <f>'c'!$E$8</f>
        <v>123.57500000000002</v>
      </c>
      <c r="G226" s="52">
        <f t="shared" si="72"/>
        <v>267.23750000000007</v>
      </c>
      <c r="H226" s="52">
        <f t="shared" si="87"/>
        <v>534.47500000000014</v>
      </c>
      <c r="I226" s="2">
        <f t="shared" si="73"/>
        <v>28.732500000000005</v>
      </c>
      <c r="J226" s="2">
        <f>propocet!$L$2</f>
        <v>18.9375</v>
      </c>
      <c r="K226" s="2">
        <f>propocet!$L$5</f>
        <v>23.362499999999997</v>
      </c>
      <c r="L226" s="2">
        <f>propocet!$L$9</f>
        <v>22.787500000000001</v>
      </c>
      <c r="M226" s="2">
        <f>propocet!$L$11</f>
        <v>16.7</v>
      </c>
      <c r="N226" s="2">
        <f>propocet!$L$12</f>
        <v>25.5625</v>
      </c>
      <c r="O226" s="2">
        <f>propocet!$L$13</f>
        <v>16.225000000000001</v>
      </c>
      <c r="P226" s="61">
        <f t="shared" si="74"/>
        <v>28.732500000000005</v>
      </c>
      <c r="Q226" s="52">
        <v>30</v>
      </c>
      <c r="R226" s="2">
        <f t="shared" si="75"/>
        <v>11.0625</v>
      </c>
      <c r="S226" s="2">
        <f t="shared" si="76"/>
        <v>6.6375000000000028</v>
      </c>
      <c r="T226" s="2">
        <f t="shared" si="77"/>
        <v>7.2124999999999986</v>
      </c>
      <c r="U226" s="2">
        <f t="shared" si="78"/>
        <v>13.3</v>
      </c>
      <c r="V226" s="2">
        <f t="shared" si="79"/>
        <v>4.4375</v>
      </c>
      <c r="W226" s="2">
        <f t="shared" si="80"/>
        <v>13.774999999999999</v>
      </c>
      <c r="X226" s="2">
        <f t="shared" si="81"/>
        <v>1.2674999999999947</v>
      </c>
      <c r="Y226" s="2">
        <f t="shared" si="81"/>
        <v>1.2674999999999947</v>
      </c>
      <c r="Z226" s="2">
        <f t="shared" si="81"/>
        <v>1.2674999999999947</v>
      </c>
      <c r="AA226" s="2">
        <f t="shared" si="82"/>
        <v>56.425000000000004</v>
      </c>
      <c r="AB226" s="61">
        <f t="shared" si="83"/>
        <v>0</v>
      </c>
      <c r="AC226" s="61">
        <f t="shared" si="84"/>
        <v>56.425000000000004</v>
      </c>
      <c r="AD226" s="2">
        <f t="shared" si="85"/>
        <v>-1.2674999999999947</v>
      </c>
      <c r="AE226" s="2">
        <f t="shared" si="88"/>
        <v>6.3374999999999737</v>
      </c>
      <c r="AF226" s="52">
        <f t="shared" si="86"/>
        <v>62.762499999999974</v>
      </c>
      <c r="AG226" s="2">
        <f t="shared" si="89"/>
        <v>0</v>
      </c>
      <c r="AH226" s="67">
        <f t="shared" si="90"/>
        <v>0.19018939393939385</v>
      </c>
      <c r="AI226" s="67">
        <f t="shared" si="91"/>
        <v>0.80981060606060618</v>
      </c>
      <c r="AJ226" s="2">
        <f t="shared" si="92"/>
        <v>330.00000000000006</v>
      </c>
      <c r="AK226" s="2">
        <f t="shared" si="93"/>
        <v>660.00000000000011</v>
      </c>
    </row>
    <row r="227" spans="1:37">
      <c r="A227" t="s">
        <v>490</v>
      </c>
      <c r="B227">
        <v>4</v>
      </c>
      <c r="C227" s="2">
        <f>VLOOKUP(A227,LB460_CO!B:L,11,0)</f>
        <v>113.14999999999999</v>
      </c>
      <c r="D227" s="2">
        <f>'c'!$B$7</f>
        <v>47.125</v>
      </c>
      <c r="E227" s="2">
        <f t="shared" si="71"/>
        <v>160.27499999999998</v>
      </c>
      <c r="F227" s="2">
        <f>'c'!$E$8</f>
        <v>123.57500000000002</v>
      </c>
      <c r="G227" s="52">
        <f t="shared" si="72"/>
        <v>283.85000000000002</v>
      </c>
      <c r="H227" s="52">
        <f t="shared" si="87"/>
        <v>1135.4000000000001</v>
      </c>
      <c r="I227" s="2">
        <f t="shared" si="73"/>
        <v>32.054999999999993</v>
      </c>
      <c r="J227" s="2">
        <f>propocet!$L$2</f>
        <v>18.9375</v>
      </c>
      <c r="K227" s="2">
        <f>propocet!$L$5</f>
        <v>23.362499999999997</v>
      </c>
      <c r="L227" s="2">
        <f>propocet!$L$9</f>
        <v>22.787500000000001</v>
      </c>
      <c r="M227" s="2">
        <f>propocet!$L$11</f>
        <v>16.7</v>
      </c>
      <c r="N227" s="2">
        <f>propocet!$L$12</f>
        <v>25.5625</v>
      </c>
      <c r="O227" s="2">
        <f>propocet!$L$13</f>
        <v>16.225000000000001</v>
      </c>
      <c r="P227" s="61">
        <f t="shared" si="74"/>
        <v>32.054999999999993</v>
      </c>
      <c r="Q227" s="52">
        <v>30</v>
      </c>
      <c r="R227" s="2">
        <f t="shared" si="75"/>
        <v>11.0625</v>
      </c>
      <c r="S227" s="2">
        <f t="shared" si="76"/>
        <v>6.6375000000000028</v>
      </c>
      <c r="T227" s="2">
        <f t="shared" si="77"/>
        <v>7.2124999999999986</v>
      </c>
      <c r="U227" s="2">
        <f t="shared" si="78"/>
        <v>13.3</v>
      </c>
      <c r="V227" s="2">
        <f t="shared" si="79"/>
        <v>4.4375</v>
      </c>
      <c r="W227" s="2">
        <f t="shared" si="80"/>
        <v>13.774999999999999</v>
      </c>
      <c r="X227" s="2">
        <f t="shared" si="81"/>
        <v>-2.0549999999999926</v>
      </c>
      <c r="Y227" s="2">
        <f t="shared" si="81"/>
        <v>-2.0549999999999926</v>
      </c>
      <c r="Z227" s="2">
        <f t="shared" si="81"/>
        <v>-2.0549999999999926</v>
      </c>
      <c r="AA227" s="2">
        <f t="shared" si="82"/>
        <v>56.425000000000004</v>
      </c>
      <c r="AB227" s="61">
        <f t="shared" si="83"/>
        <v>12.329999999999956</v>
      </c>
      <c r="AC227" s="61">
        <f t="shared" si="84"/>
        <v>68.754999999999967</v>
      </c>
      <c r="AD227" s="2">
        <f t="shared" si="85"/>
        <v>2.0549999999999926</v>
      </c>
      <c r="AE227" s="2">
        <f t="shared" si="88"/>
        <v>0</v>
      </c>
      <c r="AF227" s="52">
        <f t="shared" si="86"/>
        <v>68.754999999999967</v>
      </c>
      <c r="AG227" s="2">
        <f t="shared" si="89"/>
        <v>10.274999999999963</v>
      </c>
      <c r="AH227" s="67">
        <f t="shared" si="90"/>
        <v>0.19499156279689733</v>
      </c>
      <c r="AI227" s="67">
        <f t="shared" si="91"/>
        <v>0.80500843720310267</v>
      </c>
      <c r="AJ227" s="2">
        <f t="shared" si="92"/>
        <v>352.60500000000002</v>
      </c>
      <c r="AK227" s="2">
        <f t="shared" si="93"/>
        <v>1410.42</v>
      </c>
    </row>
    <row r="228" spans="1:37">
      <c r="A228" t="s">
        <v>491</v>
      </c>
      <c r="B228">
        <v>1</v>
      </c>
      <c r="C228" s="2">
        <f>VLOOKUP(A228,LB460_CO!B:L,11,0)</f>
        <v>119.00416666666666</v>
      </c>
      <c r="D228" s="2">
        <f>'c'!$B$7</f>
        <v>47.125</v>
      </c>
      <c r="E228" s="2">
        <f t="shared" si="71"/>
        <v>166.12916666666666</v>
      </c>
      <c r="F228" s="2">
        <f>'c'!$E$8</f>
        <v>123.57500000000002</v>
      </c>
      <c r="G228" s="52">
        <f t="shared" si="72"/>
        <v>289.70416666666665</v>
      </c>
      <c r="H228" s="52">
        <f t="shared" si="87"/>
        <v>289.70416666666665</v>
      </c>
      <c r="I228" s="2">
        <f t="shared" si="73"/>
        <v>33.225833333333334</v>
      </c>
      <c r="J228" s="2">
        <f>propocet!$L$2</f>
        <v>18.9375</v>
      </c>
      <c r="K228" s="2">
        <f>propocet!$L$5</f>
        <v>23.362499999999997</v>
      </c>
      <c r="L228" s="2">
        <f>propocet!$L$9</f>
        <v>22.787500000000001</v>
      </c>
      <c r="M228" s="2">
        <f>propocet!$L$11</f>
        <v>16.7</v>
      </c>
      <c r="N228" s="2">
        <f>propocet!$L$12</f>
        <v>25.5625</v>
      </c>
      <c r="O228" s="2">
        <f>propocet!$L$13</f>
        <v>16.225000000000001</v>
      </c>
      <c r="P228" s="61">
        <f t="shared" si="74"/>
        <v>33.225833333333334</v>
      </c>
      <c r="Q228" s="52">
        <v>30</v>
      </c>
      <c r="R228" s="2">
        <f t="shared" si="75"/>
        <v>11.0625</v>
      </c>
      <c r="S228" s="2">
        <f t="shared" si="76"/>
        <v>6.6375000000000028</v>
      </c>
      <c r="T228" s="2">
        <f t="shared" si="77"/>
        <v>7.2124999999999986</v>
      </c>
      <c r="U228" s="2">
        <f t="shared" si="78"/>
        <v>13.3</v>
      </c>
      <c r="V228" s="2">
        <f t="shared" si="79"/>
        <v>4.4375</v>
      </c>
      <c r="W228" s="2">
        <f t="shared" si="80"/>
        <v>13.774999999999999</v>
      </c>
      <c r="X228" s="2">
        <f t="shared" si="81"/>
        <v>-3.225833333333334</v>
      </c>
      <c r="Y228" s="2">
        <f t="shared" si="81"/>
        <v>-3.225833333333334</v>
      </c>
      <c r="Z228" s="2">
        <f t="shared" si="81"/>
        <v>-3.225833333333334</v>
      </c>
      <c r="AA228" s="2">
        <f t="shared" si="82"/>
        <v>56.425000000000004</v>
      </c>
      <c r="AB228" s="61">
        <f t="shared" si="83"/>
        <v>19.355000000000004</v>
      </c>
      <c r="AC228" s="61">
        <f t="shared" si="84"/>
        <v>75.78</v>
      </c>
      <c r="AD228" s="2">
        <f t="shared" si="85"/>
        <v>3.225833333333334</v>
      </c>
      <c r="AE228" s="2">
        <f t="shared" si="88"/>
        <v>0</v>
      </c>
      <c r="AF228" s="52">
        <f t="shared" si="86"/>
        <v>75.78</v>
      </c>
      <c r="AG228" s="2">
        <f t="shared" si="89"/>
        <v>16.12916666666667</v>
      </c>
      <c r="AH228" s="67">
        <f t="shared" si="90"/>
        <v>0.20734140329836448</v>
      </c>
      <c r="AI228" s="67">
        <f t="shared" si="91"/>
        <v>0.79265859670163552</v>
      </c>
      <c r="AJ228" s="2">
        <f t="shared" si="92"/>
        <v>365.48416666666662</v>
      </c>
      <c r="AK228" s="2">
        <f t="shared" si="93"/>
        <v>365.48416666666662</v>
      </c>
    </row>
    <row r="229" spans="1:37">
      <c r="A229" t="s">
        <v>492</v>
      </c>
      <c r="B229">
        <v>2</v>
      </c>
      <c r="C229" s="2">
        <f>VLOOKUP(A229,LB460_CO!B:L,11,0)</f>
        <v>129.36249999999998</v>
      </c>
      <c r="D229" s="2">
        <f>'c'!$B$7</f>
        <v>47.125</v>
      </c>
      <c r="E229" s="2">
        <f t="shared" si="71"/>
        <v>176.48749999999998</v>
      </c>
      <c r="F229" s="2">
        <f>'c'!$E$8</f>
        <v>123.57500000000002</v>
      </c>
      <c r="G229" s="52">
        <f t="shared" si="72"/>
        <v>300.0625</v>
      </c>
      <c r="H229" s="52">
        <f t="shared" si="87"/>
        <v>600.125</v>
      </c>
      <c r="I229" s="2">
        <f t="shared" si="73"/>
        <v>35.297499999999999</v>
      </c>
      <c r="J229" s="2">
        <f>propocet!$L$2</f>
        <v>18.9375</v>
      </c>
      <c r="K229" s="2">
        <f>propocet!$L$5</f>
        <v>23.362499999999997</v>
      </c>
      <c r="L229" s="2">
        <f>propocet!$L$9</f>
        <v>22.787500000000001</v>
      </c>
      <c r="M229" s="2">
        <f>propocet!$L$11</f>
        <v>16.7</v>
      </c>
      <c r="N229" s="2">
        <f>propocet!$L$12</f>
        <v>25.5625</v>
      </c>
      <c r="O229" s="2">
        <f>propocet!$L$13</f>
        <v>16.225000000000001</v>
      </c>
      <c r="P229" s="61">
        <f t="shared" si="74"/>
        <v>35.297499999999999</v>
      </c>
      <c r="Q229" s="52">
        <v>30</v>
      </c>
      <c r="R229" s="2">
        <f t="shared" si="75"/>
        <v>11.0625</v>
      </c>
      <c r="S229" s="2">
        <f t="shared" si="76"/>
        <v>6.6375000000000028</v>
      </c>
      <c r="T229" s="2">
        <f t="shared" si="77"/>
        <v>7.2124999999999986</v>
      </c>
      <c r="U229" s="2">
        <f t="shared" si="78"/>
        <v>13.3</v>
      </c>
      <c r="V229" s="2">
        <f t="shared" si="79"/>
        <v>4.4375</v>
      </c>
      <c r="W229" s="2">
        <f t="shared" si="80"/>
        <v>13.774999999999999</v>
      </c>
      <c r="X229" s="2">
        <f t="shared" si="81"/>
        <v>-5.2974999999999994</v>
      </c>
      <c r="Y229" s="2">
        <f t="shared" si="81"/>
        <v>-5.2974999999999994</v>
      </c>
      <c r="Z229" s="2">
        <f t="shared" si="81"/>
        <v>-5.2974999999999994</v>
      </c>
      <c r="AA229" s="2">
        <f t="shared" si="82"/>
        <v>56.425000000000004</v>
      </c>
      <c r="AB229" s="61">
        <f t="shared" si="83"/>
        <v>31.784999999999997</v>
      </c>
      <c r="AC229" s="61">
        <f t="shared" si="84"/>
        <v>88.210000000000008</v>
      </c>
      <c r="AD229" s="2">
        <f t="shared" si="85"/>
        <v>5.2974999999999994</v>
      </c>
      <c r="AE229" s="2">
        <f t="shared" si="88"/>
        <v>0</v>
      </c>
      <c r="AF229" s="52">
        <f t="shared" si="86"/>
        <v>88.210000000000008</v>
      </c>
      <c r="AG229" s="2">
        <f t="shared" si="89"/>
        <v>26.487499999999997</v>
      </c>
      <c r="AH229" s="67">
        <f t="shared" si="90"/>
        <v>0.22718580378471309</v>
      </c>
      <c r="AI229" s="67">
        <f t="shared" si="91"/>
        <v>0.77281419621528691</v>
      </c>
      <c r="AJ229" s="2">
        <f t="shared" si="92"/>
        <v>388.27250000000004</v>
      </c>
      <c r="AK229" s="2">
        <f t="shared" si="93"/>
        <v>776.54500000000007</v>
      </c>
    </row>
    <row r="230" spans="1:37">
      <c r="A230" t="s">
        <v>711</v>
      </c>
      <c r="B230">
        <v>1</v>
      </c>
      <c r="C230" s="2">
        <f>VLOOKUP(A230,LB460_CO!B:L,11,0)</f>
        <v>159.77500000000001</v>
      </c>
      <c r="D230" s="2">
        <f>'c'!$B$7</f>
        <v>47.125</v>
      </c>
      <c r="E230" s="2">
        <f t="shared" si="71"/>
        <v>206.9</v>
      </c>
      <c r="F230" s="2">
        <f>'c'!$E$8</f>
        <v>123.57500000000002</v>
      </c>
      <c r="G230" s="52">
        <f t="shared" si="72"/>
        <v>330.47500000000002</v>
      </c>
      <c r="H230" s="52">
        <f t="shared" si="87"/>
        <v>330.47500000000002</v>
      </c>
      <c r="I230" s="2">
        <f t="shared" si="73"/>
        <v>41.38</v>
      </c>
      <c r="J230" s="2">
        <f>propocet!$L$2</f>
        <v>18.9375</v>
      </c>
      <c r="K230" s="2">
        <f>propocet!$L$5</f>
        <v>23.362499999999997</v>
      </c>
      <c r="L230" s="2">
        <f>propocet!$L$9</f>
        <v>22.787500000000001</v>
      </c>
      <c r="M230" s="2">
        <f>propocet!$L$11</f>
        <v>16.7</v>
      </c>
      <c r="N230" s="2">
        <f>propocet!$L$12</f>
        <v>25.5625</v>
      </c>
      <c r="O230" s="2">
        <f>propocet!$L$13</f>
        <v>16.225000000000001</v>
      </c>
      <c r="P230" s="61">
        <f t="shared" si="74"/>
        <v>41.38</v>
      </c>
      <c r="Q230" s="52">
        <v>30</v>
      </c>
      <c r="R230" s="2">
        <f t="shared" si="75"/>
        <v>11.0625</v>
      </c>
      <c r="S230" s="2">
        <f t="shared" si="76"/>
        <v>6.6375000000000028</v>
      </c>
      <c r="T230" s="2">
        <f t="shared" si="77"/>
        <v>7.2124999999999986</v>
      </c>
      <c r="U230" s="2">
        <f t="shared" si="78"/>
        <v>13.3</v>
      </c>
      <c r="V230" s="2">
        <f t="shared" si="79"/>
        <v>4.4375</v>
      </c>
      <c r="W230" s="2">
        <f t="shared" si="80"/>
        <v>13.774999999999999</v>
      </c>
      <c r="X230" s="2">
        <f t="shared" si="81"/>
        <v>-11.380000000000003</v>
      </c>
      <c r="Y230" s="2">
        <f t="shared" si="81"/>
        <v>-11.380000000000003</v>
      </c>
      <c r="Z230" s="2">
        <f t="shared" si="81"/>
        <v>-11.380000000000003</v>
      </c>
      <c r="AA230" s="2">
        <f t="shared" si="82"/>
        <v>56.425000000000004</v>
      </c>
      <c r="AB230" s="61">
        <f t="shared" si="83"/>
        <v>68.280000000000015</v>
      </c>
      <c r="AC230" s="61">
        <f t="shared" si="84"/>
        <v>124.70500000000001</v>
      </c>
      <c r="AD230" s="2">
        <f t="shared" si="85"/>
        <v>11.380000000000003</v>
      </c>
      <c r="AE230" s="2">
        <f t="shared" si="88"/>
        <v>0</v>
      </c>
      <c r="AF230" s="52">
        <f t="shared" si="86"/>
        <v>124.70500000000001</v>
      </c>
      <c r="AG230" s="2">
        <f t="shared" si="89"/>
        <v>56.900000000000013</v>
      </c>
      <c r="AH230" s="67">
        <f t="shared" si="90"/>
        <v>0.27396853991827413</v>
      </c>
      <c r="AI230" s="67">
        <f t="shared" si="91"/>
        <v>0.72603146008172592</v>
      </c>
      <c r="AJ230" s="2">
        <f t="shared" si="92"/>
        <v>455.18000000000006</v>
      </c>
      <c r="AK230" s="2">
        <f t="shared" si="93"/>
        <v>455.18000000000006</v>
      </c>
    </row>
    <row r="231" spans="1:37">
      <c r="A231" t="s">
        <v>304</v>
      </c>
      <c r="B231">
        <v>1</v>
      </c>
      <c r="C231" s="2">
        <f>VLOOKUP(A231,LB460_CO!B:L,11,0)</f>
        <v>213.65833333333333</v>
      </c>
      <c r="D231" s="2">
        <f>'c'!$B$7</f>
        <v>47.125</v>
      </c>
      <c r="E231" s="2">
        <f t="shared" si="71"/>
        <v>260.7833333333333</v>
      </c>
      <c r="F231" s="2">
        <f>'c'!$E$8</f>
        <v>123.57500000000002</v>
      </c>
      <c r="G231" s="52">
        <f t="shared" si="72"/>
        <v>384.35833333333335</v>
      </c>
      <c r="H231" s="52">
        <f t="shared" si="87"/>
        <v>384.35833333333335</v>
      </c>
      <c r="I231" s="2">
        <f t="shared" si="73"/>
        <v>52.156666666666659</v>
      </c>
      <c r="J231" s="2">
        <f>propocet!$L$2</f>
        <v>18.9375</v>
      </c>
      <c r="K231" s="2">
        <f>propocet!$L$5</f>
        <v>23.362499999999997</v>
      </c>
      <c r="L231" s="2">
        <f>propocet!$L$9</f>
        <v>22.787500000000001</v>
      </c>
      <c r="M231" s="2">
        <f>propocet!$L$11</f>
        <v>16.7</v>
      </c>
      <c r="N231" s="2">
        <f>propocet!$L$12</f>
        <v>25.5625</v>
      </c>
      <c r="O231" s="2">
        <f>propocet!$L$13</f>
        <v>16.225000000000001</v>
      </c>
      <c r="P231" s="61">
        <f t="shared" si="74"/>
        <v>52.156666666666659</v>
      </c>
      <c r="Q231" s="52">
        <v>30</v>
      </c>
      <c r="R231" s="2">
        <f t="shared" si="75"/>
        <v>11.0625</v>
      </c>
      <c r="S231" s="2">
        <f t="shared" si="76"/>
        <v>6.6375000000000028</v>
      </c>
      <c r="T231" s="2">
        <f t="shared" si="77"/>
        <v>7.2124999999999986</v>
      </c>
      <c r="U231" s="2">
        <f t="shared" si="78"/>
        <v>13.3</v>
      </c>
      <c r="V231" s="2">
        <f t="shared" si="79"/>
        <v>4.4375</v>
      </c>
      <c r="W231" s="2">
        <f t="shared" si="80"/>
        <v>13.774999999999999</v>
      </c>
      <c r="X231" s="2">
        <f t="shared" si="81"/>
        <v>-22.156666666666659</v>
      </c>
      <c r="Y231" s="2">
        <f t="shared" si="81"/>
        <v>-22.156666666666659</v>
      </c>
      <c r="Z231" s="2">
        <f t="shared" si="81"/>
        <v>-22.156666666666659</v>
      </c>
      <c r="AA231" s="2">
        <f t="shared" si="82"/>
        <v>56.425000000000004</v>
      </c>
      <c r="AB231" s="61">
        <f t="shared" si="83"/>
        <v>132.93999999999994</v>
      </c>
      <c r="AC231" s="61">
        <f t="shared" si="84"/>
        <v>189.36499999999995</v>
      </c>
      <c r="AD231" s="2">
        <f t="shared" si="85"/>
        <v>22.156666666666659</v>
      </c>
      <c r="AE231" s="2">
        <f t="shared" si="88"/>
        <v>0</v>
      </c>
      <c r="AF231" s="52">
        <f t="shared" si="86"/>
        <v>189.36499999999995</v>
      </c>
      <c r="AG231" s="2">
        <f t="shared" si="89"/>
        <v>110.7833333333333</v>
      </c>
      <c r="AH231" s="67">
        <f t="shared" si="90"/>
        <v>0.33006327091455229</v>
      </c>
      <c r="AI231" s="67">
        <f t="shared" si="91"/>
        <v>0.66993672908544766</v>
      </c>
      <c r="AJ231" s="2">
        <f t="shared" si="92"/>
        <v>573.72333333333336</v>
      </c>
      <c r="AK231" s="2">
        <f t="shared" si="93"/>
        <v>573.72333333333336</v>
      </c>
    </row>
    <row r="232" spans="1:37" hidden="1">
      <c r="A232" t="s">
        <v>755</v>
      </c>
      <c r="B232">
        <v>6</v>
      </c>
      <c r="C232" s="2">
        <f>VLOOKUP(A232,LB460_CO!B:L,11,0)</f>
        <v>96.1</v>
      </c>
      <c r="D232" s="2">
        <f>'c'!$B$7</f>
        <v>47.125</v>
      </c>
      <c r="E232" s="2">
        <f t="shared" si="71"/>
        <v>143.22499999999999</v>
      </c>
      <c r="F232" s="2">
        <f>'c'!$E$8</f>
        <v>123.57500000000002</v>
      </c>
      <c r="G232" s="52">
        <f t="shared" si="72"/>
        <v>266.8</v>
      </c>
      <c r="H232" s="52">
        <f t="shared" si="87"/>
        <v>1600.8000000000002</v>
      </c>
      <c r="I232" s="2">
        <f t="shared" si="73"/>
        <v>28.645</v>
      </c>
      <c r="J232" s="2">
        <f>propocet!$L$2</f>
        <v>18.9375</v>
      </c>
      <c r="K232" s="2">
        <f>propocet!$L$5</f>
        <v>23.362499999999997</v>
      </c>
      <c r="L232" s="2">
        <f>propocet!$L$9</f>
        <v>22.787500000000001</v>
      </c>
      <c r="M232" s="2">
        <f>propocet!$L$11</f>
        <v>16.7</v>
      </c>
      <c r="N232" s="2">
        <f>propocet!$L$12</f>
        <v>25.5625</v>
      </c>
      <c r="O232" s="2">
        <f>propocet!$L$13</f>
        <v>16.225000000000001</v>
      </c>
      <c r="P232" s="61">
        <f t="shared" si="74"/>
        <v>28.645</v>
      </c>
      <c r="Q232" s="52">
        <v>30</v>
      </c>
      <c r="R232" s="2">
        <f t="shared" si="75"/>
        <v>11.0625</v>
      </c>
      <c r="S232" s="2">
        <f t="shared" si="76"/>
        <v>6.6375000000000028</v>
      </c>
      <c r="T232" s="2">
        <f t="shared" si="77"/>
        <v>7.2124999999999986</v>
      </c>
      <c r="U232" s="2">
        <f t="shared" si="78"/>
        <v>13.3</v>
      </c>
      <c r="V232" s="2">
        <f t="shared" si="79"/>
        <v>4.4375</v>
      </c>
      <c r="W232" s="2">
        <f t="shared" si="80"/>
        <v>13.774999999999999</v>
      </c>
      <c r="X232" s="2">
        <f t="shared" si="81"/>
        <v>1.3550000000000004</v>
      </c>
      <c r="Y232" s="2">
        <f t="shared" si="81"/>
        <v>1.3550000000000004</v>
      </c>
      <c r="Z232" s="2">
        <f t="shared" si="81"/>
        <v>1.3550000000000004</v>
      </c>
      <c r="AA232" s="2">
        <f t="shared" si="82"/>
        <v>56.425000000000004</v>
      </c>
      <c r="AB232" s="61">
        <f t="shared" si="83"/>
        <v>0</v>
      </c>
      <c r="AC232" s="61">
        <f t="shared" si="84"/>
        <v>56.425000000000004</v>
      </c>
      <c r="AD232" s="2">
        <f t="shared" si="85"/>
        <v>-1.3550000000000004</v>
      </c>
      <c r="AE232" s="2">
        <f t="shared" si="88"/>
        <v>6.7750000000000021</v>
      </c>
      <c r="AF232" s="52">
        <f t="shared" si="86"/>
        <v>63.2</v>
      </c>
      <c r="AG232" s="2">
        <f t="shared" si="89"/>
        <v>0</v>
      </c>
      <c r="AH232" s="67">
        <f t="shared" si="90"/>
        <v>0.19151515151515153</v>
      </c>
      <c r="AI232" s="67">
        <f t="shared" si="91"/>
        <v>0.80848484848484847</v>
      </c>
      <c r="AJ232" s="2">
        <f t="shared" si="92"/>
        <v>330</v>
      </c>
      <c r="AK232" s="2">
        <f t="shared" si="93"/>
        <v>1980</v>
      </c>
    </row>
    <row r="233" spans="1:37">
      <c r="A233" t="s">
        <v>160</v>
      </c>
      <c r="B233">
        <v>10</v>
      </c>
      <c r="C233" s="2">
        <f>VLOOKUP(A233,LB460_CO!B:L,11,0)</f>
        <v>150.58750000000001</v>
      </c>
      <c r="D233" s="2">
        <f>'c'!$B$7</f>
        <v>47.125</v>
      </c>
      <c r="E233" s="2">
        <f t="shared" si="71"/>
        <v>197.71250000000001</v>
      </c>
      <c r="F233" s="2">
        <f>'c'!$E$8</f>
        <v>123.57500000000002</v>
      </c>
      <c r="G233" s="52">
        <f t="shared" si="72"/>
        <v>321.28750000000002</v>
      </c>
      <c r="H233" s="52">
        <f t="shared" si="87"/>
        <v>3212.875</v>
      </c>
      <c r="I233" s="2">
        <f t="shared" si="73"/>
        <v>39.542500000000004</v>
      </c>
      <c r="J233" s="2">
        <f>propocet!$L$2</f>
        <v>18.9375</v>
      </c>
      <c r="K233" s="2">
        <f>propocet!$L$5</f>
        <v>23.362499999999997</v>
      </c>
      <c r="L233" s="2">
        <f>propocet!$L$9</f>
        <v>22.787500000000001</v>
      </c>
      <c r="M233" s="2">
        <f>propocet!$L$11</f>
        <v>16.7</v>
      </c>
      <c r="N233" s="2">
        <f>propocet!$L$12</f>
        <v>25.5625</v>
      </c>
      <c r="O233" s="2">
        <f>propocet!$L$13</f>
        <v>16.225000000000001</v>
      </c>
      <c r="P233" s="61">
        <f t="shared" si="74"/>
        <v>39.542500000000004</v>
      </c>
      <c r="Q233" s="52">
        <v>30</v>
      </c>
      <c r="R233" s="2">
        <f t="shared" si="75"/>
        <v>11.0625</v>
      </c>
      <c r="S233" s="2">
        <f t="shared" si="76"/>
        <v>6.6375000000000028</v>
      </c>
      <c r="T233" s="2">
        <f t="shared" si="77"/>
        <v>7.2124999999999986</v>
      </c>
      <c r="U233" s="2">
        <f t="shared" si="78"/>
        <v>13.3</v>
      </c>
      <c r="V233" s="2">
        <f t="shared" si="79"/>
        <v>4.4375</v>
      </c>
      <c r="W233" s="2">
        <f t="shared" si="80"/>
        <v>13.774999999999999</v>
      </c>
      <c r="X233" s="2">
        <f t="shared" si="81"/>
        <v>-9.542500000000004</v>
      </c>
      <c r="Y233" s="2">
        <f t="shared" si="81"/>
        <v>-9.542500000000004</v>
      </c>
      <c r="Z233" s="2">
        <f t="shared" si="81"/>
        <v>-9.542500000000004</v>
      </c>
      <c r="AA233" s="2">
        <f t="shared" si="82"/>
        <v>56.425000000000004</v>
      </c>
      <c r="AB233" s="61">
        <f t="shared" si="83"/>
        <v>57.255000000000024</v>
      </c>
      <c r="AC233" s="61">
        <f t="shared" si="84"/>
        <v>113.68000000000004</v>
      </c>
      <c r="AD233" s="2">
        <f t="shared" si="85"/>
        <v>9.542500000000004</v>
      </c>
      <c r="AE233" s="2">
        <f t="shared" si="88"/>
        <v>0</v>
      </c>
      <c r="AF233" s="52">
        <f t="shared" si="86"/>
        <v>113.68000000000004</v>
      </c>
      <c r="AG233" s="2">
        <f t="shared" si="89"/>
        <v>47.71250000000002</v>
      </c>
      <c r="AH233" s="67">
        <f t="shared" si="90"/>
        <v>0.26135285969641414</v>
      </c>
      <c r="AI233" s="67">
        <f t="shared" si="91"/>
        <v>0.73864714030358591</v>
      </c>
      <c r="AJ233" s="2">
        <f t="shared" si="92"/>
        <v>434.96750000000009</v>
      </c>
      <c r="AK233" s="2">
        <f t="shared" si="93"/>
        <v>4349.6750000000011</v>
      </c>
    </row>
    <row r="234" spans="1:37" hidden="1">
      <c r="A234" t="s">
        <v>611</v>
      </c>
      <c r="B234">
        <v>1</v>
      </c>
      <c r="C234" s="2">
        <f>VLOOKUP(A234,LB460_CO!B:L,11,0)</f>
        <v>90.354166666666657</v>
      </c>
      <c r="D234" s="2">
        <f>'c'!$B$7</f>
        <v>47.125</v>
      </c>
      <c r="E234" s="2">
        <f t="shared" si="71"/>
        <v>137.47916666666666</v>
      </c>
      <c r="F234" s="2">
        <f>'c'!$E$8</f>
        <v>123.57500000000002</v>
      </c>
      <c r="G234" s="52">
        <f t="shared" si="72"/>
        <v>261.05416666666667</v>
      </c>
      <c r="H234" s="52">
        <f t="shared" si="87"/>
        <v>261.05416666666667</v>
      </c>
      <c r="I234" s="2">
        <f t="shared" si="73"/>
        <v>27.49583333333333</v>
      </c>
      <c r="J234" s="2">
        <f>propocet!$L$2</f>
        <v>18.9375</v>
      </c>
      <c r="K234" s="2">
        <f>propocet!$L$5</f>
        <v>23.362499999999997</v>
      </c>
      <c r="L234" s="2">
        <f>propocet!$L$9</f>
        <v>22.787500000000001</v>
      </c>
      <c r="M234" s="2">
        <f>propocet!$L$11</f>
        <v>16.7</v>
      </c>
      <c r="N234" s="2">
        <f>propocet!$L$12</f>
        <v>25.5625</v>
      </c>
      <c r="O234" s="2">
        <f>propocet!$L$13</f>
        <v>16.225000000000001</v>
      </c>
      <c r="P234" s="61">
        <f t="shared" si="74"/>
        <v>27.49583333333333</v>
      </c>
      <c r="Q234" s="52">
        <v>30</v>
      </c>
      <c r="R234" s="2">
        <f t="shared" si="75"/>
        <v>11.0625</v>
      </c>
      <c r="S234" s="2">
        <f t="shared" si="76"/>
        <v>6.6375000000000028</v>
      </c>
      <c r="T234" s="2">
        <f t="shared" si="77"/>
        <v>7.2124999999999986</v>
      </c>
      <c r="U234" s="2">
        <f t="shared" si="78"/>
        <v>13.3</v>
      </c>
      <c r="V234" s="2">
        <f t="shared" si="79"/>
        <v>4.4375</v>
      </c>
      <c r="W234" s="2">
        <f t="shared" si="80"/>
        <v>13.774999999999999</v>
      </c>
      <c r="X234" s="2">
        <f t="shared" si="81"/>
        <v>2.50416666666667</v>
      </c>
      <c r="Y234" s="2">
        <f t="shared" si="81"/>
        <v>2.50416666666667</v>
      </c>
      <c r="Z234" s="2">
        <f t="shared" si="81"/>
        <v>2.50416666666667</v>
      </c>
      <c r="AA234" s="2">
        <f t="shared" si="82"/>
        <v>56.425000000000004</v>
      </c>
      <c r="AB234" s="61">
        <f t="shared" si="83"/>
        <v>0</v>
      </c>
      <c r="AC234" s="61">
        <f t="shared" si="84"/>
        <v>56.425000000000004</v>
      </c>
      <c r="AD234" s="2">
        <f t="shared" si="85"/>
        <v>-2.50416666666667</v>
      </c>
      <c r="AE234" s="2">
        <f t="shared" si="88"/>
        <v>12.52083333333335</v>
      </c>
      <c r="AF234" s="52">
        <f t="shared" si="86"/>
        <v>68.945833333333354</v>
      </c>
      <c r="AG234" s="2">
        <f t="shared" si="89"/>
        <v>0</v>
      </c>
      <c r="AH234" s="67">
        <f t="shared" si="90"/>
        <v>0.20892676767676774</v>
      </c>
      <c r="AI234" s="67">
        <f t="shared" si="91"/>
        <v>0.79107323232323223</v>
      </c>
      <c r="AJ234" s="2">
        <f t="shared" si="92"/>
        <v>330.00000000000006</v>
      </c>
      <c r="AK234" s="2">
        <f t="shared" si="93"/>
        <v>330.00000000000006</v>
      </c>
    </row>
    <row r="235" spans="1:37">
      <c r="A235" t="s">
        <v>161</v>
      </c>
      <c r="B235">
        <v>8</v>
      </c>
      <c r="C235" s="2">
        <f>VLOOKUP(A235,LB460_CO!B:L,11,0)</f>
        <v>150.58750000000001</v>
      </c>
      <c r="D235" s="2">
        <f>'c'!$B$7</f>
        <v>47.125</v>
      </c>
      <c r="E235" s="2">
        <f t="shared" si="71"/>
        <v>197.71250000000001</v>
      </c>
      <c r="F235" s="2">
        <f>'c'!$E$8</f>
        <v>123.57500000000002</v>
      </c>
      <c r="G235" s="52">
        <f t="shared" si="72"/>
        <v>321.28750000000002</v>
      </c>
      <c r="H235" s="52">
        <f t="shared" si="87"/>
        <v>2570.3000000000002</v>
      </c>
      <c r="I235" s="2">
        <f t="shared" si="73"/>
        <v>39.542500000000004</v>
      </c>
      <c r="J235" s="2">
        <f>propocet!$L$2</f>
        <v>18.9375</v>
      </c>
      <c r="K235" s="2">
        <f>propocet!$L$5</f>
        <v>23.362499999999997</v>
      </c>
      <c r="L235" s="2">
        <f>propocet!$L$9</f>
        <v>22.787500000000001</v>
      </c>
      <c r="M235" s="2">
        <f>propocet!$L$11</f>
        <v>16.7</v>
      </c>
      <c r="N235" s="2">
        <f>propocet!$L$12</f>
        <v>25.5625</v>
      </c>
      <c r="O235" s="2">
        <f>propocet!$L$13</f>
        <v>16.225000000000001</v>
      </c>
      <c r="P235" s="61">
        <f t="shared" si="74"/>
        <v>39.542500000000004</v>
      </c>
      <c r="Q235" s="52">
        <v>30</v>
      </c>
      <c r="R235" s="2">
        <f t="shared" si="75"/>
        <v>11.0625</v>
      </c>
      <c r="S235" s="2">
        <f t="shared" si="76"/>
        <v>6.6375000000000028</v>
      </c>
      <c r="T235" s="2">
        <f t="shared" si="77"/>
        <v>7.2124999999999986</v>
      </c>
      <c r="U235" s="2">
        <f t="shared" si="78"/>
        <v>13.3</v>
      </c>
      <c r="V235" s="2">
        <f t="shared" si="79"/>
        <v>4.4375</v>
      </c>
      <c r="W235" s="2">
        <f t="shared" si="80"/>
        <v>13.774999999999999</v>
      </c>
      <c r="X235" s="2">
        <f t="shared" si="81"/>
        <v>-9.542500000000004</v>
      </c>
      <c r="Y235" s="2">
        <f t="shared" si="81"/>
        <v>-9.542500000000004</v>
      </c>
      <c r="Z235" s="2">
        <f t="shared" si="81"/>
        <v>-9.542500000000004</v>
      </c>
      <c r="AA235" s="2">
        <f t="shared" si="82"/>
        <v>56.425000000000004</v>
      </c>
      <c r="AB235" s="61">
        <f t="shared" si="83"/>
        <v>57.255000000000024</v>
      </c>
      <c r="AC235" s="61">
        <f t="shared" si="84"/>
        <v>113.68000000000004</v>
      </c>
      <c r="AD235" s="2">
        <f t="shared" si="85"/>
        <v>9.542500000000004</v>
      </c>
      <c r="AE235" s="2">
        <f t="shared" si="88"/>
        <v>0</v>
      </c>
      <c r="AF235" s="52">
        <f t="shared" si="86"/>
        <v>113.68000000000004</v>
      </c>
      <c r="AG235" s="2">
        <f t="shared" si="89"/>
        <v>47.71250000000002</v>
      </c>
      <c r="AH235" s="67">
        <f t="shared" si="90"/>
        <v>0.26135285969641414</v>
      </c>
      <c r="AI235" s="67">
        <f t="shared" si="91"/>
        <v>0.73864714030358591</v>
      </c>
      <c r="AJ235" s="2">
        <f t="shared" si="92"/>
        <v>434.96750000000009</v>
      </c>
      <c r="AK235" s="2">
        <f t="shared" si="93"/>
        <v>3479.7400000000007</v>
      </c>
    </row>
    <row r="236" spans="1:37">
      <c r="A236" t="s">
        <v>162</v>
      </c>
      <c r="B236">
        <v>10</v>
      </c>
      <c r="C236" s="2">
        <f>VLOOKUP(A236,LB460_CO!B:L,11,0)</f>
        <v>126.01458333333333</v>
      </c>
      <c r="D236" s="2">
        <f>'c'!$B$7</f>
        <v>47.125</v>
      </c>
      <c r="E236" s="2">
        <f t="shared" si="71"/>
        <v>173.13958333333335</v>
      </c>
      <c r="F236" s="2">
        <f>'c'!$E$8</f>
        <v>123.57500000000002</v>
      </c>
      <c r="G236" s="52">
        <f t="shared" si="72"/>
        <v>296.71458333333339</v>
      </c>
      <c r="H236" s="52">
        <f t="shared" si="87"/>
        <v>2967.1458333333339</v>
      </c>
      <c r="I236" s="2">
        <f t="shared" si="73"/>
        <v>34.627916666666671</v>
      </c>
      <c r="J236" s="2">
        <f>propocet!$L$2</f>
        <v>18.9375</v>
      </c>
      <c r="K236" s="2">
        <f>propocet!$L$5</f>
        <v>23.362499999999997</v>
      </c>
      <c r="L236" s="2">
        <f>propocet!$L$9</f>
        <v>22.787500000000001</v>
      </c>
      <c r="M236" s="2">
        <f>propocet!$L$11</f>
        <v>16.7</v>
      </c>
      <c r="N236" s="2">
        <f>propocet!$L$12</f>
        <v>25.5625</v>
      </c>
      <c r="O236" s="2">
        <f>propocet!$L$13</f>
        <v>16.225000000000001</v>
      </c>
      <c r="P236" s="61">
        <f t="shared" si="74"/>
        <v>34.627916666666671</v>
      </c>
      <c r="Q236" s="52">
        <v>30</v>
      </c>
      <c r="R236" s="2">
        <f t="shared" si="75"/>
        <v>11.0625</v>
      </c>
      <c r="S236" s="2">
        <f t="shared" si="76"/>
        <v>6.6375000000000028</v>
      </c>
      <c r="T236" s="2">
        <f t="shared" si="77"/>
        <v>7.2124999999999986</v>
      </c>
      <c r="U236" s="2">
        <f t="shared" si="78"/>
        <v>13.3</v>
      </c>
      <c r="V236" s="2">
        <f t="shared" si="79"/>
        <v>4.4375</v>
      </c>
      <c r="W236" s="2">
        <f t="shared" si="80"/>
        <v>13.774999999999999</v>
      </c>
      <c r="X236" s="2">
        <f t="shared" si="81"/>
        <v>-4.6279166666666711</v>
      </c>
      <c r="Y236" s="2">
        <f t="shared" si="81"/>
        <v>-4.6279166666666711</v>
      </c>
      <c r="Z236" s="2">
        <f t="shared" si="81"/>
        <v>-4.6279166666666711</v>
      </c>
      <c r="AA236" s="2">
        <f t="shared" si="82"/>
        <v>56.425000000000004</v>
      </c>
      <c r="AB236" s="61">
        <f t="shared" si="83"/>
        <v>27.767500000000027</v>
      </c>
      <c r="AC236" s="61">
        <f t="shared" si="84"/>
        <v>84.192500000000024</v>
      </c>
      <c r="AD236" s="2">
        <f t="shared" si="85"/>
        <v>4.6279166666666711</v>
      </c>
      <c r="AE236" s="2">
        <f t="shared" si="88"/>
        <v>0</v>
      </c>
      <c r="AF236" s="52">
        <f t="shared" si="86"/>
        <v>84.192500000000024</v>
      </c>
      <c r="AG236" s="2">
        <f t="shared" si="89"/>
        <v>23.139583333333356</v>
      </c>
      <c r="AH236" s="67">
        <f t="shared" si="90"/>
        <v>0.22103159453803806</v>
      </c>
      <c r="AI236" s="67">
        <f t="shared" si="91"/>
        <v>0.77896840546196189</v>
      </c>
      <c r="AJ236" s="2">
        <f t="shared" si="92"/>
        <v>380.90708333333339</v>
      </c>
      <c r="AK236" s="2">
        <f t="shared" si="93"/>
        <v>3809.0708333333341</v>
      </c>
    </row>
    <row r="237" spans="1:37">
      <c r="A237" t="s">
        <v>707</v>
      </c>
      <c r="B237">
        <v>16</v>
      </c>
      <c r="C237" s="2">
        <f>VLOOKUP(A237,LB460_CO!B:L,11,0)</f>
        <v>163.66249999999999</v>
      </c>
      <c r="D237" s="2">
        <f>'c'!$B$7</f>
        <v>47.125</v>
      </c>
      <c r="E237" s="2">
        <f t="shared" si="71"/>
        <v>210.78749999999999</v>
      </c>
      <c r="F237" s="2">
        <f>'c'!$E$8</f>
        <v>123.57500000000002</v>
      </c>
      <c r="G237" s="52">
        <f t="shared" si="72"/>
        <v>334.36250000000001</v>
      </c>
      <c r="H237" s="52">
        <f t="shared" si="87"/>
        <v>5349.8</v>
      </c>
      <c r="I237" s="2">
        <f t="shared" si="73"/>
        <v>42.157499999999999</v>
      </c>
      <c r="J237" s="2">
        <f>propocet!$L$2</f>
        <v>18.9375</v>
      </c>
      <c r="K237" s="2">
        <f>propocet!$L$5</f>
        <v>23.362499999999997</v>
      </c>
      <c r="L237" s="2">
        <f>propocet!$L$9</f>
        <v>22.787500000000001</v>
      </c>
      <c r="M237" s="2">
        <f>propocet!$L$11</f>
        <v>16.7</v>
      </c>
      <c r="N237" s="2">
        <f>propocet!$L$12</f>
        <v>25.5625</v>
      </c>
      <c r="O237" s="2">
        <f>propocet!$L$13</f>
        <v>16.225000000000001</v>
      </c>
      <c r="P237" s="61">
        <f t="shared" si="74"/>
        <v>42.157499999999999</v>
      </c>
      <c r="Q237" s="52">
        <v>30</v>
      </c>
      <c r="R237" s="2">
        <f t="shared" si="75"/>
        <v>11.0625</v>
      </c>
      <c r="S237" s="2">
        <f t="shared" si="76"/>
        <v>6.6375000000000028</v>
      </c>
      <c r="T237" s="2">
        <f t="shared" si="77"/>
        <v>7.2124999999999986</v>
      </c>
      <c r="U237" s="2">
        <f t="shared" si="78"/>
        <v>13.3</v>
      </c>
      <c r="V237" s="2">
        <f t="shared" si="79"/>
        <v>4.4375</v>
      </c>
      <c r="W237" s="2">
        <f t="shared" si="80"/>
        <v>13.774999999999999</v>
      </c>
      <c r="X237" s="2">
        <f t="shared" si="81"/>
        <v>-12.157499999999999</v>
      </c>
      <c r="Y237" s="2">
        <f t="shared" si="81"/>
        <v>-12.157499999999999</v>
      </c>
      <c r="Z237" s="2">
        <f t="shared" si="81"/>
        <v>-12.157499999999999</v>
      </c>
      <c r="AA237" s="2">
        <f t="shared" si="82"/>
        <v>56.425000000000004</v>
      </c>
      <c r="AB237" s="61">
        <f t="shared" si="83"/>
        <v>72.944999999999993</v>
      </c>
      <c r="AC237" s="61">
        <f t="shared" si="84"/>
        <v>129.37</v>
      </c>
      <c r="AD237" s="2">
        <f t="shared" si="85"/>
        <v>12.157499999999999</v>
      </c>
      <c r="AE237" s="2">
        <f t="shared" si="88"/>
        <v>0</v>
      </c>
      <c r="AF237" s="52">
        <f t="shared" si="86"/>
        <v>129.37</v>
      </c>
      <c r="AG237" s="2">
        <f t="shared" si="89"/>
        <v>60.787499999999994</v>
      </c>
      <c r="AH237" s="67">
        <f t="shared" si="90"/>
        <v>0.27897548694559904</v>
      </c>
      <c r="AI237" s="67">
        <f t="shared" si="91"/>
        <v>0.72102451305440096</v>
      </c>
      <c r="AJ237" s="2">
        <f t="shared" si="92"/>
        <v>463.73250000000002</v>
      </c>
      <c r="AK237" s="2">
        <f t="shared" si="93"/>
        <v>7419.72</v>
      </c>
    </row>
    <row r="238" spans="1:37">
      <c r="A238" t="s">
        <v>224</v>
      </c>
      <c r="B238">
        <v>1</v>
      </c>
      <c r="C238" s="2">
        <f>VLOOKUP(A238,LB460_CO!B:L,11,0)</f>
        <v>199.78750000000002</v>
      </c>
      <c r="D238" s="2">
        <f>'c'!$B$7</f>
        <v>47.125</v>
      </c>
      <c r="E238" s="2">
        <f t="shared" si="71"/>
        <v>246.91250000000002</v>
      </c>
      <c r="F238" s="2">
        <f>'c'!$E$8</f>
        <v>123.57500000000002</v>
      </c>
      <c r="G238" s="52">
        <f t="shared" si="72"/>
        <v>370.48750000000007</v>
      </c>
      <c r="H238" s="52">
        <f t="shared" si="87"/>
        <v>370.48750000000007</v>
      </c>
      <c r="I238" s="2">
        <f t="shared" si="73"/>
        <v>49.382500000000007</v>
      </c>
      <c r="J238" s="2">
        <f>propocet!$L$2</f>
        <v>18.9375</v>
      </c>
      <c r="K238" s="2">
        <f>propocet!$L$5</f>
        <v>23.362499999999997</v>
      </c>
      <c r="L238" s="2">
        <f>propocet!$L$9</f>
        <v>22.787500000000001</v>
      </c>
      <c r="M238" s="2">
        <f>propocet!$L$11</f>
        <v>16.7</v>
      </c>
      <c r="N238" s="2">
        <f>propocet!$L$12</f>
        <v>25.5625</v>
      </c>
      <c r="O238" s="2">
        <f>propocet!$L$13</f>
        <v>16.225000000000001</v>
      </c>
      <c r="P238" s="61">
        <f t="shared" si="74"/>
        <v>49.382500000000007</v>
      </c>
      <c r="Q238" s="52">
        <v>30</v>
      </c>
      <c r="R238" s="2">
        <f t="shared" si="75"/>
        <v>11.0625</v>
      </c>
      <c r="S238" s="2">
        <f t="shared" si="76"/>
        <v>6.6375000000000028</v>
      </c>
      <c r="T238" s="2">
        <f t="shared" si="77"/>
        <v>7.2124999999999986</v>
      </c>
      <c r="U238" s="2">
        <f t="shared" si="78"/>
        <v>13.3</v>
      </c>
      <c r="V238" s="2">
        <f t="shared" si="79"/>
        <v>4.4375</v>
      </c>
      <c r="W238" s="2">
        <f t="shared" si="80"/>
        <v>13.774999999999999</v>
      </c>
      <c r="X238" s="2">
        <f t="shared" si="81"/>
        <v>-19.382500000000007</v>
      </c>
      <c r="Y238" s="2">
        <f t="shared" si="81"/>
        <v>-19.382500000000007</v>
      </c>
      <c r="Z238" s="2">
        <f t="shared" si="81"/>
        <v>-19.382500000000007</v>
      </c>
      <c r="AA238" s="2">
        <f t="shared" si="82"/>
        <v>56.425000000000004</v>
      </c>
      <c r="AB238" s="61">
        <f t="shared" si="83"/>
        <v>116.29500000000004</v>
      </c>
      <c r="AC238" s="61">
        <f t="shared" si="84"/>
        <v>172.72000000000006</v>
      </c>
      <c r="AD238" s="2">
        <f t="shared" si="85"/>
        <v>19.382500000000007</v>
      </c>
      <c r="AE238" s="2">
        <f t="shared" si="88"/>
        <v>0</v>
      </c>
      <c r="AF238" s="52">
        <f t="shared" si="86"/>
        <v>172.72000000000006</v>
      </c>
      <c r="AG238" s="2">
        <f t="shared" si="89"/>
        <v>96.912500000000037</v>
      </c>
      <c r="AH238" s="67">
        <f t="shared" si="90"/>
        <v>0.3179632092708588</v>
      </c>
      <c r="AI238" s="67">
        <f t="shared" si="91"/>
        <v>0.68203679072914114</v>
      </c>
      <c r="AJ238" s="2">
        <f t="shared" si="92"/>
        <v>543.2075000000001</v>
      </c>
      <c r="AK238" s="2">
        <f t="shared" si="93"/>
        <v>543.2075000000001</v>
      </c>
    </row>
    <row r="239" spans="1:37">
      <c r="A239" t="s">
        <v>225</v>
      </c>
      <c r="B239">
        <v>1</v>
      </c>
      <c r="C239" s="2">
        <f>VLOOKUP(A239,LB460_CO!B:L,11,0)</f>
        <v>199.78750000000002</v>
      </c>
      <c r="D239" s="2">
        <f>'c'!$B$7</f>
        <v>47.125</v>
      </c>
      <c r="E239" s="2">
        <f t="shared" si="71"/>
        <v>246.91250000000002</v>
      </c>
      <c r="F239" s="2">
        <f>'c'!$E$8</f>
        <v>123.57500000000002</v>
      </c>
      <c r="G239" s="52">
        <f t="shared" si="72"/>
        <v>370.48750000000007</v>
      </c>
      <c r="H239" s="52">
        <f t="shared" si="87"/>
        <v>370.48750000000007</v>
      </c>
      <c r="I239" s="2">
        <f t="shared" si="73"/>
        <v>49.382500000000007</v>
      </c>
      <c r="J239" s="2">
        <f>propocet!$L$2</f>
        <v>18.9375</v>
      </c>
      <c r="K239" s="2">
        <f>propocet!$L$5</f>
        <v>23.362499999999997</v>
      </c>
      <c r="L239" s="2">
        <f>propocet!$L$9</f>
        <v>22.787500000000001</v>
      </c>
      <c r="M239" s="2">
        <f>propocet!$L$11</f>
        <v>16.7</v>
      </c>
      <c r="N239" s="2">
        <f>propocet!$L$12</f>
        <v>25.5625</v>
      </c>
      <c r="O239" s="2">
        <f>propocet!$L$13</f>
        <v>16.225000000000001</v>
      </c>
      <c r="P239" s="61">
        <f t="shared" si="74"/>
        <v>49.382500000000007</v>
      </c>
      <c r="Q239" s="52">
        <v>30</v>
      </c>
      <c r="R239" s="2">
        <f t="shared" si="75"/>
        <v>11.0625</v>
      </c>
      <c r="S239" s="2">
        <f t="shared" si="76"/>
        <v>6.6375000000000028</v>
      </c>
      <c r="T239" s="2">
        <f t="shared" si="77"/>
        <v>7.2124999999999986</v>
      </c>
      <c r="U239" s="2">
        <f t="shared" si="78"/>
        <v>13.3</v>
      </c>
      <c r="V239" s="2">
        <f t="shared" si="79"/>
        <v>4.4375</v>
      </c>
      <c r="W239" s="2">
        <f t="shared" si="80"/>
        <v>13.774999999999999</v>
      </c>
      <c r="X239" s="2">
        <f t="shared" si="81"/>
        <v>-19.382500000000007</v>
      </c>
      <c r="Y239" s="2">
        <f t="shared" si="81"/>
        <v>-19.382500000000007</v>
      </c>
      <c r="Z239" s="2">
        <f t="shared" si="81"/>
        <v>-19.382500000000007</v>
      </c>
      <c r="AA239" s="2">
        <f t="shared" si="82"/>
        <v>56.425000000000004</v>
      </c>
      <c r="AB239" s="61">
        <f t="shared" si="83"/>
        <v>116.29500000000004</v>
      </c>
      <c r="AC239" s="61">
        <f t="shared" si="84"/>
        <v>172.72000000000006</v>
      </c>
      <c r="AD239" s="2">
        <f t="shared" si="85"/>
        <v>19.382500000000007</v>
      </c>
      <c r="AE239" s="2">
        <f t="shared" si="88"/>
        <v>0</v>
      </c>
      <c r="AF239" s="52">
        <f t="shared" si="86"/>
        <v>172.72000000000006</v>
      </c>
      <c r="AG239" s="2">
        <f t="shared" si="89"/>
        <v>96.912500000000037</v>
      </c>
      <c r="AH239" s="67">
        <f t="shared" si="90"/>
        <v>0.3179632092708588</v>
      </c>
      <c r="AI239" s="67">
        <f t="shared" si="91"/>
        <v>0.68203679072914114</v>
      </c>
      <c r="AJ239" s="2">
        <f t="shared" si="92"/>
        <v>543.2075000000001</v>
      </c>
      <c r="AK239" s="2">
        <f t="shared" si="93"/>
        <v>543.2075000000001</v>
      </c>
    </row>
    <row r="240" spans="1:37">
      <c r="A240" t="s">
        <v>226</v>
      </c>
      <c r="B240">
        <v>1</v>
      </c>
      <c r="C240" s="2">
        <f>VLOOKUP(A240,LB460_CO!B:L,11,0)</f>
        <v>199.78750000000002</v>
      </c>
      <c r="D240" s="2">
        <f>'c'!$B$7</f>
        <v>47.125</v>
      </c>
      <c r="E240" s="2">
        <f t="shared" si="71"/>
        <v>246.91250000000002</v>
      </c>
      <c r="F240" s="2">
        <f>'c'!$E$8</f>
        <v>123.57500000000002</v>
      </c>
      <c r="G240" s="52">
        <f t="shared" si="72"/>
        <v>370.48750000000007</v>
      </c>
      <c r="H240" s="52">
        <f t="shared" si="87"/>
        <v>370.48750000000007</v>
      </c>
      <c r="I240" s="2">
        <f t="shared" si="73"/>
        <v>49.382500000000007</v>
      </c>
      <c r="J240" s="2">
        <f>propocet!$L$2</f>
        <v>18.9375</v>
      </c>
      <c r="K240" s="2">
        <f>propocet!$L$5</f>
        <v>23.362499999999997</v>
      </c>
      <c r="L240" s="2">
        <f>propocet!$L$9</f>
        <v>22.787500000000001</v>
      </c>
      <c r="M240" s="2">
        <f>propocet!$L$11</f>
        <v>16.7</v>
      </c>
      <c r="N240" s="2">
        <f>propocet!$L$12</f>
        <v>25.5625</v>
      </c>
      <c r="O240" s="2">
        <f>propocet!$L$13</f>
        <v>16.225000000000001</v>
      </c>
      <c r="P240" s="61">
        <f t="shared" si="74"/>
        <v>49.382500000000007</v>
      </c>
      <c r="Q240" s="52">
        <v>30</v>
      </c>
      <c r="R240" s="2">
        <f t="shared" si="75"/>
        <v>11.0625</v>
      </c>
      <c r="S240" s="2">
        <f t="shared" si="76"/>
        <v>6.6375000000000028</v>
      </c>
      <c r="T240" s="2">
        <f t="shared" si="77"/>
        <v>7.2124999999999986</v>
      </c>
      <c r="U240" s="2">
        <f t="shared" si="78"/>
        <v>13.3</v>
      </c>
      <c r="V240" s="2">
        <f t="shared" si="79"/>
        <v>4.4375</v>
      </c>
      <c r="W240" s="2">
        <f t="shared" si="80"/>
        <v>13.774999999999999</v>
      </c>
      <c r="X240" s="2">
        <f t="shared" si="81"/>
        <v>-19.382500000000007</v>
      </c>
      <c r="Y240" s="2">
        <f t="shared" si="81"/>
        <v>-19.382500000000007</v>
      </c>
      <c r="Z240" s="2">
        <f t="shared" si="81"/>
        <v>-19.382500000000007</v>
      </c>
      <c r="AA240" s="2">
        <f t="shared" si="82"/>
        <v>56.425000000000004</v>
      </c>
      <c r="AB240" s="61">
        <f t="shared" si="83"/>
        <v>116.29500000000004</v>
      </c>
      <c r="AC240" s="61">
        <f t="shared" si="84"/>
        <v>172.72000000000006</v>
      </c>
      <c r="AD240" s="2">
        <f t="shared" si="85"/>
        <v>19.382500000000007</v>
      </c>
      <c r="AE240" s="2">
        <f t="shared" si="88"/>
        <v>0</v>
      </c>
      <c r="AF240" s="52">
        <f t="shared" si="86"/>
        <v>172.72000000000006</v>
      </c>
      <c r="AG240" s="2">
        <f t="shared" si="89"/>
        <v>96.912500000000037</v>
      </c>
      <c r="AH240" s="67">
        <f t="shared" si="90"/>
        <v>0.3179632092708588</v>
      </c>
      <c r="AI240" s="67">
        <f t="shared" si="91"/>
        <v>0.68203679072914114</v>
      </c>
      <c r="AJ240" s="2">
        <f t="shared" si="92"/>
        <v>543.2075000000001</v>
      </c>
      <c r="AK240" s="2">
        <f t="shared" si="93"/>
        <v>543.2075000000001</v>
      </c>
    </row>
    <row r="241" spans="1:37">
      <c r="A241" t="s">
        <v>227</v>
      </c>
      <c r="B241">
        <v>1</v>
      </c>
      <c r="C241" s="2">
        <f>VLOOKUP(A241,LB460_CO!B:L,11,0)</f>
        <v>199.78750000000002</v>
      </c>
      <c r="D241" s="2">
        <f>'c'!$B$7</f>
        <v>47.125</v>
      </c>
      <c r="E241" s="2">
        <f t="shared" si="71"/>
        <v>246.91250000000002</v>
      </c>
      <c r="F241" s="2">
        <f>'c'!$E$8</f>
        <v>123.57500000000002</v>
      </c>
      <c r="G241" s="52">
        <f t="shared" si="72"/>
        <v>370.48750000000007</v>
      </c>
      <c r="H241" s="52">
        <f t="shared" si="87"/>
        <v>370.48750000000007</v>
      </c>
      <c r="I241" s="2">
        <f t="shared" si="73"/>
        <v>49.382500000000007</v>
      </c>
      <c r="J241" s="2">
        <f>propocet!$L$2</f>
        <v>18.9375</v>
      </c>
      <c r="K241" s="2">
        <f>propocet!$L$5</f>
        <v>23.362499999999997</v>
      </c>
      <c r="L241" s="2">
        <f>propocet!$L$9</f>
        <v>22.787500000000001</v>
      </c>
      <c r="M241" s="2">
        <f>propocet!$L$11</f>
        <v>16.7</v>
      </c>
      <c r="N241" s="2">
        <f>propocet!$L$12</f>
        <v>25.5625</v>
      </c>
      <c r="O241" s="2">
        <f>propocet!$L$13</f>
        <v>16.225000000000001</v>
      </c>
      <c r="P241" s="61">
        <f t="shared" si="74"/>
        <v>49.382500000000007</v>
      </c>
      <c r="Q241" s="52">
        <v>30</v>
      </c>
      <c r="R241" s="2">
        <f t="shared" si="75"/>
        <v>11.0625</v>
      </c>
      <c r="S241" s="2">
        <f t="shared" si="76"/>
        <v>6.6375000000000028</v>
      </c>
      <c r="T241" s="2">
        <f t="shared" si="77"/>
        <v>7.2124999999999986</v>
      </c>
      <c r="U241" s="2">
        <f t="shared" si="78"/>
        <v>13.3</v>
      </c>
      <c r="V241" s="2">
        <f t="shared" si="79"/>
        <v>4.4375</v>
      </c>
      <c r="W241" s="2">
        <f t="shared" si="80"/>
        <v>13.774999999999999</v>
      </c>
      <c r="X241" s="2">
        <f t="shared" si="81"/>
        <v>-19.382500000000007</v>
      </c>
      <c r="Y241" s="2">
        <f t="shared" si="81"/>
        <v>-19.382500000000007</v>
      </c>
      <c r="Z241" s="2">
        <f t="shared" si="81"/>
        <v>-19.382500000000007</v>
      </c>
      <c r="AA241" s="2">
        <f t="shared" si="82"/>
        <v>56.425000000000004</v>
      </c>
      <c r="AB241" s="61">
        <f t="shared" si="83"/>
        <v>116.29500000000004</v>
      </c>
      <c r="AC241" s="61">
        <f t="shared" si="84"/>
        <v>172.72000000000006</v>
      </c>
      <c r="AD241" s="2">
        <f t="shared" si="85"/>
        <v>19.382500000000007</v>
      </c>
      <c r="AE241" s="2">
        <f t="shared" si="88"/>
        <v>0</v>
      </c>
      <c r="AF241" s="52">
        <f t="shared" si="86"/>
        <v>172.72000000000006</v>
      </c>
      <c r="AG241" s="2">
        <f t="shared" si="89"/>
        <v>96.912500000000037</v>
      </c>
      <c r="AH241" s="67">
        <f t="shared" si="90"/>
        <v>0.3179632092708588</v>
      </c>
      <c r="AI241" s="67">
        <f t="shared" si="91"/>
        <v>0.68203679072914114</v>
      </c>
      <c r="AJ241" s="2">
        <f t="shared" si="92"/>
        <v>543.2075000000001</v>
      </c>
      <c r="AK241" s="2">
        <f t="shared" si="93"/>
        <v>543.2075000000001</v>
      </c>
    </row>
    <row r="242" spans="1:37">
      <c r="A242" t="s">
        <v>428</v>
      </c>
      <c r="B242">
        <v>4</v>
      </c>
      <c r="C242" s="2">
        <f>VLOOKUP(A242,LB460_CO!B:L,11,0)</f>
        <v>176.82499999999999</v>
      </c>
      <c r="D242" s="2">
        <f>'c'!$B$7</f>
        <v>47.125</v>
      </c>
      <c r="E242" s="2">
        <f t="shared" si="71"/>
        <v>223.95</v>
      </c>
      <c r="F242" s="2">
        <f>'c'!$E$8</f>
        <v>123.57500000000002</v>
      </c>
      <c r="G242" s="52">
        <f t="shared" si="72"/>
        <v>347.52499999999998</v>
      </c>
      <c r="H242" s="52">
        <f t="shared" si="87"/>
        <v>1390.1</v>
      </c>
      <c r="I242" s="2">
        <f t="shared" si="73"/>
        <v>44.79</v>
      </c>
      <c r="J242" s="2">
        <f>propocet!$L$2</f>
        <v>18.9375</v>
      </c>
      <c r="K242" s="2">
        <f>propocet!$L$5</f>
        <v>23.362499999999997</v>
      </c>
      <c r="L242" s="2">
        <f>propocet!$L$9</f>
        <v>22.787500000000001</v>
      </c>
      <c r="M242" s="2">
        <f>propocet!$L$11</f>
        <v>16.7</v>
      </c>
      <c r="N242" s="2">
        <f>propocet!$L$12</f>
        <v>25.5625</v>
      </c>
      <c r="O242" s="2">
        <f>propocet!$L$13</f>
        <v>16.225000000000001</v>
      </c>
      <c r="P242" s="61">
        <f t="shared" si="74"/>
        <v>44.79</v>
      </c>
      <c r="Q242" s="52">
        <v>30</v>
      </c>
      <c r="R242" s="2">
        <f t="shared" si="75"/>
        <v>11.0625</v>
      </c>
      <c r="S242" s="2">
        <f t="shared" si="76"/>
        <v>6.6375000000000028</v>
      </c>
      <c r="T242" s="2">
        <f t="shared" si="77"/>
        <v>7.2124999999999986</v>
      </c>
      <c r="U242" s="2">
        <f t="shared" si="78"/>
        <v>13.3</v>
      </c>
      <c r="V242" s="2">
        <f t="shared" si="79"/>
        <v>4.4375</v>
      </c>
      <c r="W242" s="2">
        <f t="shared" si="80"/>
        <v>13.774999999999999</v>
      </c>
      <c r="X242" s="2">
        <f t="shared" si="81"/>
        <v>-14.79</v>
      </c>
      <c r="Y242" s="2">
        <f t="shared" si="81"/>
        <v>-14.79</v>
      </c>
      <c r="Z242" s="2">
        <f t="shared" si="81"/>
        <v>-14.79</v>
      </c>
      <c r="AA242" s="2">
        <f t="shared" si="82"/>
        <v>56.425000000000004</v>
      </c>
      <c r="AB242" s="61">
        <f t="shared" si="83"/>
        <v>88.74</v>
      </c>
      <c r="AC242" s="61">
        <f t="shared" si="84"/>
        <v>145.16499999999999</v>
      </c>
      <c r="AD242" s="2">
        <f t="shared" si="85"/>
        <v>14.79</v>
      </c>
      <c r="AE242" s="2">
        <f t="shared" si="88"/>
        <v>0</v>
      </c>
      <c r="AF242" s="52">
        <f t="shared" si="86"/>
        <v>145.16499999999999</v>
      </c>
      <c r="AG242" s="2">
        <f t="shared" si="89"/>
        <v>73.949999999999989</v>
      </c>
      <c r="AH242" s="67">
        <f t="shared" si="90"/>
        <v>0.29463760173740078</v>
      </c>
      <c r="AI242" s="67">
        <f t="shared" si="91"/>
        <v>0.70536239826259917</v>
      </c>
      <c r="AJ242" s="2">
        <f t="shared" si="92"/>
        <v>492.68999999999994</v>
      </c>
      <c r="AK242" s="2">
        <f t="shared" si="93"/>
        <v>1970.7599999999998</v>
      </c>
    </row>
    <row r="243" spans="1:37">
      <c r="A243" t="s">
        <v>493</v>
      </c>
      <c r="B243">
        <v>1</v>
      </c>
      <c r="C243" s="2">
        <f>VLOOKUP(A243,LB460_CO!B:L,11,0)</f>
        <v>109.49895833333335</v>
      </c>
      <c r="D243" s="2">
        <f>'c'!$B$7</f>
        <v>47.125</v>
      </c>
      <c r="E243" s="2">
        <f t="shared" si="71"/>
        <v>156.62395833333335</v>
      </c>
      <c r="F243" s="2">
        <f>'c'!$E$8</f>
        <v>123.57500000000002</v>
      </c>
      <c r="G243" s="52">
        <f t="shared" si="72"/>
        <v>280.19895833333339</v>
      </c>
      <c r="H243" s="52">
        <f t="shared" si="87"/>
        <v>280.19895833333339</v>
      </c>
      <c r="I243" s="2">
        <f t="shared" si="73"/>
        <v>31.32479166666667</v>
      </c>
      <c r="J243" s="2">
        <f>propocet!$L$2</f>
        <v>18.9375</v>
      </c>
      <c r="K243" s="2">
        <f>propocet!$L$5</f>
        <v>23.362499999999997</v>
      </c>
      <c r="L243" s="2">
        <f>propocet!$L$9</f>
        <v>22.787500000000001</v>
      </c>
      <c r="M243" s="2">
        <f>propocet!$L$11</f>
        <v>16.7</v>
      </c>
      <c r="N243" s="2">
        <f>propocet!$L$12</f>
        <v>25.5625</v>
      </c>
      <c r="O243" s="2">
        <f>propocet!$L$13</f>
        <v>16.225000000000001</v>
      </c>
      <c r="P243" s="61">
        <f t="shared" si="74"/>
        <v>31.32479166666667</v>
      </c>
      <c r="Q243" s="52">
        <v>30</v>
      </c>
      <c r="R243" s="2">
        <f t="shared" si="75"/>
        <v>11.0625</v>
      </c>
      <c r="S243" s="2">
        <f t="shared" si="76"/>
        <v>6.6375000000000028</v>
      </c>
      <c r="T243" s="2">
        <f t="shared" si="77"/>
        <v>7.2124999999999986</v>
      </c>
      <c r="U243" s="2">
        <f t="shared" si="78"/>
        <v>13.3</v>
      </c>
      <c r="V243" s="2">
        <f t="shared" si="79"/>
        <v>4.4375</v>
      </c>
      <c r="W243" s="2">
        <f t="shared" si="80"/>
        <v>13.774999999999999</v>
      </c>
      <c r="X243" s="2">
        <f t="shared" si="81"/>
        <v>-1.3247916666666697</v>
      </c>
      <c r="Y243" s="2">
        <f t="shared" si="81"/>
        <v>-1.3247916666666697</v>
      </c>
      <c r="Z243" s="2">
        <f t="shared" si="81"/>
        <v>-1.3247916666666697</v>
      </c>
      <c r="AA243" s="2">
        <f t="shared" si="82"/>
        <v>56.425000000000004</v>
      </c>
      <c r="AB243" s="61">
        <f t="shared" si="83"/>
        <v>7.9487500000000182</v>
      </c>
      <c r="AC243" s="61">
        <f t="shared" si="84"/>
        <v>64.37375000000003</v>
      </c>
      <c r="AD243" s="2">
        <f t="shared" si="85"/>
        <v>1.3247916666666697</v>
      </c>
      <c r="AE243" s="2">
        <f t="shared" si="88"/>
        <v>0</v>
      </c>
      <c r="AF243" s="52">
        <f t="shared" si="86"/>
        <v>64.37375000000003</v>
      </c>
      <c r="AG243" s="2">
        <f t="shared" si="89"/>
        <v>6.6239583333333485</v>
      </c>
      <c r="AH243" s="67">
        <f t="shared" si="90"/>
        <v>0.18682196367602635</v>
      </c>
      <c r="AI243" s="67">
        <f t="shared" si="91"/>
        <v>0.81317803632397367</v>
      </c>
      <c r="AJ243" s="2">
        <f t="shared" si="92"/>
        <v>344.57270833333342</v>
      </c>
      <c r="AK243" s="2">
        <f t="shared" si="93"/>
        <v>344.57270833333342</v>
      </c>
    </row>
    <row r="244" spans="1:37">
      <c r="A244" t="s">
        <v>494</v>
      </c>
      <c r="B244">
        <v>2</v>
      </c>
      <c r="C244" s="2">
        <f>VLOOKUP(A244,LB460_CO!B:L,11,0)</f>
        <v>126.11145833333335</v>
      </c>
      <c r="D244" s="2">
        <f>'c'!$B$7</f>
        <v>47.125</v>
      </c>
      <c r="E244" s="2">
        <f t="shared" si="71"/>
        <v>173.23645833333336</v>
      </c>
      <c r="F244" s="2">
        <f>'c'!$E$8</f>
        <v>123.57500000000002</v>
      </c>
      <c r="G244" s="52">
        <f t="shared" si="72"/>
        <v>296.81145833333335</v>
      </c>
      <c r="H244" s="52">
        <f t="shared" si="87"/>
        <v>593.6229166666667</v>
      </c>
      <c r="I244" s="2">
        <f t="shared" si="73"/>
        <v>34.647291666666675</v>
      </c>
      <c r="J244" s="2">
        <f>propocet!$L$2</f>
        <v>18.9375</v>
      </c>
      <c r="K244" s="2">
        <f>propocet!$L$5</f>
        <v>23.362499999999997</v>
      </c>
      <c r="L244" s="2">
        <f>propocet!$L$9</f>
        <v>22.787500000000001</v>
      </c>
      <c r="M244" s="2">
        <f>propocet!$L$11</f>
        <v>16.7</v>
      </c>
      <c r="N244" s="2">
        <f>propocet!$L$12</f>
        <v>25.5625</v>
      </c>
      <c r="O244" s="2">
        <f>propocet!$L$13</f>
        <v>16.225000000000001</v>
      </c>
      <c r="P244" s="61">
        <f t="shared" si="74"/>
        <v>34.647291666666675</v>
      </c>
      <c r="Q244" s="52">
        <v>30</v>
      </c>
      <c r="R244" s="2">
        <f t="shared" si="75"/>
        <v>11.0625</v>
      </c>
      <c r="S244" s="2">
        <f t="shared" si="76"/>
        <v>6.6375000000000028</v>
      </c>
      <c r="T244" s="2">
        <f t="shared" si="77"/>
        <v>7.2124999999999986</v>
      </c>
      <c r="U244" s="2">
        <f t="shared" si="78"/>
        <v>13.3</v>
      </c>
      <c r="V244" s="2">
        <f t="shared" si="79"/>
        <v>4.4375</v>
      </c>
      <c r="W244" s="2">
        <f t="shared" si="80"/>
        <v>13.774999999999999</v>
      </c>
      <c r="X244" s="2">
        <f t="shared" si="81"/>
        <v>-4.6472916666666748</v>
      </c>
      <c r="Y244" s="2">
        <f t="shared" si="81"/>
        <v>-4.6472916666666748</v>
      </c>
      <c r="Z244" s="2">
        <f t="shared" si="81"/>
        <v>-4.6472916666666748</v>
      </c>
      <c r="AA244" s="2">
        <f t="shared" si="82"/>
        <v>56.425000000000004</v>
      </c>
      <c r="AB244" s="61">
        <f t="shared" si="83"/>
        <v>27.883750000000049</v>
      </c>
      <c r="AC244" s="61">
        <f t="shared" si="84"/>
        <v>84.30875000000006</v>
      </c>
      <c r="AD244" s="2">
        <f t="shared" si="85"/>
        <v>4.6472916666666748</v>
      </c>
      <c r="AE244" s="2">
        <f t="shared" si="88"/>
        <v>0</v>
      </c>
      <c r="AF244" s="52">
        <f t="shared" si="86"/>
        <v>84.30875000000006</v>
      </c>
      <c r="AG244" s="2">
        <f t="shared" si="89"/>
        <v>23.236458333333374</v>
      </c>
      <c r="AH244" s="67">
        <f t="shared" si="90"/>
        <v>0.22121301404795193</v>
      </c>
      <c r="AI244" s="67">
        <f t="shared" si="91"/>
        <v>0.77878698595204809</v>
      </c>
      <c r="AJ244" s="2">
        <f t="shared" si="92"/>
        <v>381.12020833333338</v>
      </c>
      <c r="AK244" s="2">
        <f t="shared" si="93"/>
        <v>762.24041666666676</v>
      </c>
    </row>
    <row r="245" spans="1:37">
      <c r="A245" t="s">
        <v>429</v>
      </c>
      <c r="B245">
        <v>4</v>
      </c>
      <c r="C245" s="2">
        <f>VLOOKUP(A245,LB460_CO!B:L,11,0)</f>
        <v>176.82499999999999</v>
      </c>
      <c r="D245" s="2">
        <f>'c'!$B$7</f>
        <v>47.125</v>
      </c>
      <c r="E245" s="2">
        <f t="shared" si="71"/>
        <v>223.95</v>
      </c>
      <c r="F245" s="2">
        <f>'c'!$E$8</f>
        <v>123.57500000000002</v>
      </c>
      <c r="G245" s="52">
        <f t="shared" si="72"/>
        <v>347.52499999999998</v>
      </c>
      <c r="H245" s="52">
        <f t="shared" si="87"/>
        <v>1390.1</v>
      </c>
      <c r="I245" s="2">
        <f t="shared" si="73"/>
        <v>44.79</v>
      </c>
      <c r="J245" s="2">
        <f>propocet!$L$2</f>
        <v>18.9375</v>
      </c>
      <c r="K245" s="2">
        <f>propocet!$L$5</f>
        <v>23.362499999999997</v>
      </c>
      <c r="L245" s="2">
        <f>propocet!$L$9</f>
        <v>22.787500000000001</v>
      </c>
      <c r="M245" s="2">
        <f>propocet!$L$11</f>
        <v>16.7</v>
      </c>
      <c r="N245" s="2">
        <f>propocet!$L$12</f>
        <v>25.5625</v>
      </c>
      <c r="O245" s="2">
        <f>propocet!$L$13</f>
        <v>16.225000000000001</v>
      </c>
      <c r="P245" s="61">
        <f t="shared" si="74"/>
        <v>44.79</v>
      </c>
      <c r="Q245" s="52">
        <v>30</v>
      </c>
      <c r="R245" s="2">
        <f t="shared" si="75"/>
        <v>11.0625</v>
      </c>
      <c r="S245" s="2">
        <f t="shared" si="76"/>
        <v>6.6375000000000028</v>
      </c>
      <c r="T245" s="2">
        <f t="shared" si="77"/>
        <v>7.2124999999999986</v>
      </c>
      <c r="U245" s="2">
        <f t="shared" si="78"/>
        <v>13.3</v>
      </c>
      <c r="V245" s="2">
        <f t="shared" si="79"/>
        <v>4.4375</v>
      </c>
      <c r="W245" s="2">
        <f t="shared" si="80"/>
        <v>13.774999999999999</v>
      </c>
      <c r="X245" s="2">
        <f t="shared" si="81"/>
        <v>-14.79</v>
      </c>
      <c r="Y245" s="2">
        <f t="shared" si="81"/>
        <v>-14.79</v>
      </c>
      <c r="Z245" s="2">
        <f t="shared" si="81"/>
        <v>-14.79</v>
      </c>
      <c r="AA245" s="2">
        <f t="shared" si="82"/>
        <v>56.425000000000004</v>
      </c>
      <c r="AB245" s="61">
        <f t="shared" si="83"/>
        <v>88.74</v>
      </c>
      <c r="AC245" s="61">
        <f t="shared" si="84"/>
        <v>145.16499999999999</v>
      </c>
      <c r="AD245" s="2">
        <f t="shared" si="85"/>
        <v>14.79</v>
      </c>
      <c r="AE245" s="2">
        <f t="shared" si="88"/>
        <v>0</v>
      </c>
      <c r="AF245" s="52">
        <f t="shared" si="86"/>
        <v>145.16499999999999</v>
      </c>
      <c r="AG245" s="2">
        <f t="shared" si="89"/>
        <v>73.949999999999989</v>
      </c>
      <c r="AH245" s="67">
        <f t="shared" si="90"/>
        <v>0.29463760173740078</v>
      </c>
      <c r="AI245" s="67">
        <f t="shared" si="91"/>
        <v>0.70536239826259917</v>
      </c>
      <c r="AJ245" s="2">
        <f t="shared" si="92"/>
        <v>492.68999999999994</v>
      </c>
      <c r="AK245" s="2">
        <f t="shared" si="93"/>
        <v>1970.7599999999998</v>
      </c>
    </row>
    <row r="246" spans="1:37">
      <c r="A246" t="s">
        <v>305</v>
      </c>
      <c r="B246">
        <v>2</v>
      </c>
      <c r="C246" s="2">
        <f>VLOOKUP(A246,LB460_CO!B:L,11,0)</f>
        <v>168.61666666666667</v>
      </c>
      <c r="D246" s="2">
        <f>'c'!$B$7</f>
        <v>47.125</v>
      </c>
      <c r="E246" s="2">
        <f t="shared" si="71"/>
        <v>215.74166666666667</v>
      </c>
      <c r="F246" s="2">
        <f>'c'!$E$8</f>
        <v>123.57500000000002</v>
      </c>
      <c r="G246" s="52">
        <f t="shared" si="72"/>
        <v>339.31666666666672</v>
      </c>
      <c r="H246" s="52">
        <f t="shared" si="87"/>
        <v>678.63333333333344</v>
      </c>
      <c r="I246" s="2">
        <f t="shared" si="73"/>
        <v>43.148333333333333</v>
      </c>
      <c r="J246" s="2">
        <f>propocet!$L$2</f>
        <v>18.9375</v>
      </c>
      <c r="K246" s="2">
        <f>propocet!$L$5</f>
        <v>23.362499999999997</v>
      </c>
      <c r="L246" s="2">
        <f>propocet!$L$9</f>
        <v>22.787500000000001</v>
      </c>
      <c r="M246" s="2">
        <f>propocet!$L$11</f>
        <v>16.7</v>
      </c>
      <c r="N246" s="2">
        <f>propocet!$L$12</f>
        <v>25.5625</v>
      </c>
      <c r="O246" s="2">
        <f>propocet!$L$13</f>
        <v>16.225000000000001</v>
      </c>
      <c r="P246" s="61">
        <f t="shared" si="74"/>
        <v>43.148333333333333</v>
      </c>
      <c r="Q246" s="52">
        <v>30</v>
      </c>
      <c r="R246" s="2">
        <f t="shared" si="75"/>
        <v>11.0625</v>
      </c>
      <c r="S246" s="2">
        <f t="shared" si="76"/>
        <v>6.6375000000000028</v>
      </c>
      <c r="T246" s="2">
        <f t="shared" si="77"/>
        <v>7.2124999999999986</v>
      </c>
      <c r="U246" s="2">
        <f t="shared" si="78"/>
        <v>13.3</v>
      </c>
      <c r="V246" s="2">
        <f t="shared" si="79"/>
        <v>4.4375</v>
      </c>
      <c r="W246" s="2">
        <f t="shared" si="80"/>
        <v>13.774999999999999</v>
      </c>
      <c r="X246" s="2">
        <f t="shared" si="81"/>
        <v>-13.148333333333333</v>
      </c>
      <c r="Y246" s="2">
        <f t="shared" si="81"/>
        <v>-13.148333333333333</v>
      </c>
      <c r="Z246" s="2">
        <f t="shared" si="81"/>
        <v>-13.148333333333333</v>
      </c>
      <c r="AA246" s="2">
        <f t="shared" si="82"/>
        <v>56.425000000000004</v>
      </c>
      <c r="AB246" s="61">
        <f t="shared" si="83"/>
        <v>78.89</v>
      </c>
      <c r="AC246" s="61">
        <f t="shared" si="84"/>
        <v>135.315</v>
      </c>
      <c r="AD246" s="2">
        <f t="shared" si="85"/>
        <v>13.148333333333333</v>
      </c>
      <c r="AE246" s="2">
        <f t="shared" si="88"/>
        <v>0</v>
      </c>
      <c r="AF246" s="52">
        <f t="shared" si="86"/>
        <v>135.315</v>
      </c>
      <c r="AG246" s="2">
        <f t="shared" si="89"/>
        <v>65.741666666666674</v>
      </c>
      <c r="AH246" s="67">
        <f t="shared" si="90"/>
        <v>0.28509475768929593</v>
      </c>
      <c r="AI246" s="67">
        <f t="shared" si="91"/>
        <v>0.71490524231070407</v>
      </c>
      <c r="AJ246" s="2">
        <f t="shared" si="92"/>
        <v>474.63166666666672</v>
      </c>
      <c r="AK246" s="2">
        <f t="shared" si="93"/>
        <v>949.26333333333343</v>
      </c>
    </row>
    <row r="247" spans="1:37">
      <c r="A247" t="s">
        <v>341</v>
      </c>
      <c r="B247">
        <v>1</v>
      </c>
      <c r="C247" s="2">
        <f>VLOOKUP(A247,LB460_CO!B:L,11,0)</f>
        <v>189.88333333333333</v>
      </c>
      <c r="D247" s="2">
        <f>'c'!$B$7</f>
        <v>47.125</v>
      </c>
      <c r="E247" s="2">
        <f t="shared" si="71"/>
        <v>237.00833333333333</v>
      </c>
      <c r="F247" s="2">
        <f>'c'!$E$8</f>
        <v>123.57500000000002</v>
      </c>
      <c r="G247" s="52">
        <f t="shared" si="72"/>
        <v>360.58333333333337</v>
      </c>
      <c r="H247" s="52">
        <f t="shared" si="87"/>
        <v>360.58333333333337</v>
      </c>
      <c r="I247" s="2">
        <f t="shared" si="73"/>
        <v>47.401666666666664</v>
      </c>
      <c r="J247" s="2">
        <f>propocet!$L$2</f>
        <v>18.9375</v>
      </c>
      <c r="K247" s="2">
        <f>propocet!$L$5</f>
        <v>23.362499999999997</v>
      </c>
      <c r="L247" s="2">
        <f>propocet!$L$9</f>
        <v>22.787500000000001</v>
      </c>
      <c r="M247" s="2">
        <f>propocet!$L$11</f>
        <v>16.7</v>
      </c>
      <c r="N247" s="2">
        <f>propocet!$L$12</f>
        <v>25.5625</v>
      </c>
      <c r="O247" s="2">
        <f>propocet!$L$13</f>
        <v>16.225000000000001</v>
      </c>
      <c r="P247" s="61">
        <f t="shared" si="74"/>
        <v>47.401666666666664</v>
      </c>
      <c r="Q247" s="52">
        <v>30</v>
      </c>
      <c r="R247" s="2">
        <f t="shared" si="75"/>
        <v>11.0625</v>
      </c>
      <c r="S247" s="2">
        <f t="shared" si="76"/>
        <v>6.6375000000000028</v>
      </c>
      <c r="T247" s="2">
        <f t="shared" si="77"/>
        <v>7.2124999999999986</v>
      </c>
      <c r="U247" s="2">
        <f t="shared" si="78"/>
        <v>13.3</v>
      </c>
      <c r="V247" s="2">
        <f t="shared" si="79"/>
        <v>4.4375</v>
      </c>
      <c r="W247" s="2">
        <f t="shared" si="80"/>
        <v>13.774999999999999</v>
      </c>
      <c r="X247" s="2">
        <f t="shared" si="81"/>
        <v>-17.401666666666664</v>
      </c>
      <c r="Y247" s="2">
        <f t="shared" si="81"/>
        <v>-17.401666666666664</v>
      </c>
      <c r="Z247" s="2">
        <f t="shared" si="81"/>
        <v>-17.401666666666664</v>
      </c>
      <c r="AA247" s="2">
        <f t="shared" si="82"/>
        <v>56.425000000000004</v>
      </c>
      <c r="AB247" s="61">
        <f t="shared" si="83"/>
        <v>104.40999999999998</v>
      </c>
      <c r="AC247" s="61">
        <f t="shared" si="84"/>
        <v>160.83499999999998</v>
      </c>
      <c r="AD247" s="2">
        <f t="shared" si="85"/>
        <v>17.401666666666664</v>
      </c>
      <c r="AE247" s="2">
        <f t="shared" si="88"/>
        <v>0</v>
      </c>
      <c r="AF247" s="52">
        <f t="shared" si="86"/>
        <v>160.83499999999998</v>
      </c>
      <c r="AG247" s="2">
        <f t="shared" si="89"/>
        <v>87.008333333333326</v>
      </c>
      <c r="AH247" s="67">
        <f t="shared" si="90"/>
        <v>0.30845674138807289</v>
      </c>
      <c r="AI247" s="67">
        <f t="shared" si="91"/>
        <v>0.69154325861192711</v>
      </c>
      <c r="AJ247" s="2">
        <f t="shared" si="92"/>
        <v>521.41833333333329</v>
      </c>
      <c r="AK247" s="2">
        <f t="shared" si="93"/>
        <v>521.41833333333329</v>
      </c>
    </row>
    <row r="248" spans="1:37">
      <c r="A248" t="s">
        <v>342</v>
      </c>
      <c r="B248">
        <v>1</v>
      </c>
      <c r="C248" s="2">
        <f>VLOOKUP(A248,LB460_CO!B:L,11,0)</f>
        <v>189.88333333333333</v>
      </c>
      <c r="D248" s="2">
        <f>'c'!$B$7</f>
        <v>47.125</v>
      </c>
      <c r="E248" s="2">
        <f t="shared" si="71"/>
        <v>237.00833333333333</v>
      </c>
      <c r="F248" s="2">
        <f>'c'!$E$8</f>
        <v>123.57500000000002</v>
      </c>
      <c r="G248" s="52">
        <f t="shared" si="72"/>
        <v>360.58333333333337</v>
      </c>
      <c r="H248" s="52">
        <f t="shared" si="87"/>
        <v>360.58333333333337</v>
      </c>
      <c r="I248" s="2">
        <f t="shared" si="73"/>
        <v>47.401666666666664</v>
      </c>
      <c r="J248" s="2">
        <f>propocet!$L$2</f>
        <v>18.9375</v>
      </c>
      <c r="K248" s="2">
        <f>propocet!$L$5</f>
        <v>23.362499999999997</v>
      </c>
      <c r="L248" s="2">
        <f>propocet!$L$9</f>
        <v>22.787500000000001</v>
      </c>
      <c r="M248" s="2">
        <f>propocet!$L$11</f>
        <v>16.7</v>
      </c>
      <c r="N248" s="2">
        <f>propocet!$L$12</f>
        <v>25.5625</v>
      </c>
      <c r="O248" s="2">
        <f>propocet!$L$13</f>
        <v>16.225000000000001</v>
      </c>
      <c r="P248" s="61">
        <f t="shared" si="74"/>
        <v>47.401666666666664</v>
      </c>
      <c r="Q248" s="52">
        <v>30</v>
      </c>
      <c r="R248" s="2">
        <f t="shared" si="75"/>
        <v>11.0625</v>
      </c>
      <c r="S248" s="2">
        <f t="shared" si="76"/>
        <v>6.6375000000000028</v>
      </c>
      <c r="T248" s="2">
        <f t="shared" si="77"/>
        <v>7.2124999999999986</v>
      </c>
      <c r="U248" s="2">
        <f t="shared" si="78"/>
        <v>13.3</v>
      </c>
      <c r="V248" s="2">
        <f t="shared" si="79"/>
        <v>4.4375</v>
      </c>
      <c r="W248" s="2">
        <f t="shared" si="80"/>
        <v>13.774999999999999</v>
      </c>
      <c r="X248" s="2">
        <f t="shared" si="81"/>
        <v>-17.401666666666664</v>
      </c>
      <c r="Y248" s="2">
        <f t="shared" si="81"/>
        <v>-17.401666666666664</v>
      </c>
      <c r="Z248" s="2">
        <f t="shared" si="81"/>
        <v>-17.401666666666664</v>
      </c>
      <c r="AA248" s="2">
        <f t="shared" si="82"/>
        <v>56.425000000000004</v>
      </c>
      <c r="AB248" s="61">
        <f t="shared" si="83"/>
        <v>104.40999999999998</v>
      </c>
      <c r="AC248" s="61">
        <f t="shared" si="84"/>
        <v>160.83499999999998</v>
      </c>
      <c r="AD248" s="2">
        <f t="shared" si="85"/>
        <v>17.401666666666664</v>
      </c>
      <c r="AE248" s="2">
        <f t="shared" si="88"/>
        <v>0</v>
      </c>
      <c r="AF248" s="52">
        <f t="shared" si="86"/>
        <v>160.83499999999998</v>
      </c>
      <c r="AG248" s="2">
        <f t="shared" si="89"/>
        <v>87.008333333333326</v>
      </c>
      <c r="AH248" s="67">
        <f t="shared" si="90"/>
        <v>0.30845674138807289</v>
      </c>
      <c r="AI248" s="67">
        <f t="shared" si="91"/>
        <v>0.69154325861192711</v>
      </c>
      <c r="AJ248" s="2">
        <f t="shared" si="92"/>
        <v>521.41833333333329</v>
      </c>
      <c r="AK248" s="2">
        <f t="shared" si="93"/>
        <v>521.41833333333329</v>
      </c>
    </row>
    <row r="249" spans="1:37">
      <c r="A249" t="s">
        <v>392</v>
      </c>
      <c r="B249">
        <v>4</v>
      </c>
      <c r="C249" s="2">
        <f>VLOOKUP(A249,LB460_CO!B:L,11,0)</f>
        <v>130.62708333333333</v>
      </c>
      <c r="D249" s="2">
        <f>'c'!$B$7</f>
        <v>47.125</v>
      </c>
      <c r="E249" s="2">
        <f t="shared" si="71"/>
        <v>177.75208333333333</v>
      </c>
      <c r="F249" s="2">
        <f>'c'!$E$8</f>
        <v>123.57500000000002</v>
      </c>
      <c r="G249" s="52">
        <f t="shared" si="72"/>
        <v>301.32708333333335</v>
      </c>
      <c r="H249" s="52">
        <f t="shared" si="87"/>
        <v>1205.3083333333334</v>
      </c>
      <c r="I249" s="2">
        <f t="shared" si="73"/>
        <v>35.550416666666663</v>
      </c>
      <c r="J249" s="2">
        <f>propocet!$L$2</f>
        <v>18.9375</v>
      </c>
      <c r="K249" s="2">
        <f>propocet!$L$5</f>
        <v>23.362499999999997</v>
      </c>
      <c r="L249" s="2">
        <f>propocet!$L$9</f>
        <v>22.787500000000001</v>
      </c>
      <c r="M249" s="2">
        <f>propocet!$L$11</f>
        <v>16.7</v>
      </c>
      <c r="N249" s="2">
        <f>propocet!$L$12</f>
        <v>25.5625</v>
      </c>
      <c r="O249" s="2">
        <f>propocet!$L$13</f>
        <v>16.225000000000001</v>
      </c>
      <c r="P249" s="61">
        <f t="shared" si="74"/>
        <v>35.550416666666663</v>
      </c>
      <c r="Q249" s="52">
        <v>30</v>
      </c>
      <c r="R249" s="2">
        <f t="shared" si="75"/>
        <v>11.0625</v>
      </c>
      <c r="S249" s="2">
        <f t="shared" si="76"/>
        <v>6.6375000000000028</v>
      </c>
      <c r="T249" s="2">
        <f t="shared" si="77"/>
        <v>7.2124999999999986</v>
      </c>
      <c r="U249" s="2">
        <f t="shared" si="78"/>
        <v>13.3</v>
      </c>
      <c r="V249" s="2">
        <f t="shared" si="79"/>
        <v>4.4375</v>
      </c>
      <c r="W249" s="2">
        <f t="shared" si="80"/>
        <v>13.774999999999999</v>
      </c>
      <c r="X249" s="2">
        <f t="shared" si="81"/>
        <v>-5.5504166666666634</v>
      </c>
      <c r="Y249" s="2">
        <f t="shared" si="81"/>
        <v>-5.5504166666666634</v>
      </c>
      <c r="Z249" s="2">
        <f t="shared" si="81"/>
        <v>-5.5504166666666634</v>
      </c>
      <c r="AA249" s="2">
        <f t="shared" si="82"/>
        <v>56.425000000000004</v>
      </c>
      <c r="AB249" s="61">
        <f t="shared" si="83"/>
        <v>33.302499999999981</v>
      </c>
      <c r="AC249" s="61">
        <f t="shared" si="84"/>
        <v>89.727499999999992</v>
      </c>
      <c r="AD249" s="2">
        <f t="shared" si="85"/>
        <v>5.5504166666666634</v>
      </c>
      <c r="AE249" s="2">
        <f t="shared" si="88"/>
        <v>0</v>
      </c>
      <c r="AF249" s="52">
        <f t="shared" si="86"/>
        <v>89.727499999999992</v>
      </c>
      <c r="AG249" s="2">
        <f t="shared" si="89"/>
        <v>27.752083333333317</v>
      </c>
      <c r="AH249" s="67">
        <f t="shared" si="90"/>
        <v>0.22945006611395893</v>
      </c>
      <c r="AI249" s="67">
        <f t="shared" si="91"/>
        <v>0.77054993388604109</v>
      </c>
      <c r="AJ249" s="2">
        <f t="shared" si="92"/>
        <v>391.05458333333331</v>
      </c>
      <c r="AK249" s="2">
        <f t="shared" si="93"/>
        <v>1564.2183333333332</v>
      </c>
    </row>
    <row r="250" spans="1:37">
      <c r="A250" t="s">
        <v>393</v>
      </c>
      <c r="B250">
        <v>4</v>
      </c>
      <c r="C250" s="2">
        <f>VLOOKUP(A250,LB460_CO!B:L,11,0)</f>
        <v>144.84166666666667</v>
      </c>
      <c r="D250" s="2">
        <f>'c'!$B$7</f>
        <v>47.125</v>
      </c>
      <c r="E250" s="2">
        <f t="shared" si="71"/>
        <v>191.96666666666667</v>
      </c>
      <c r="F250" s="2">
        <f>'c'!$E$8</f>
        <v>123.57500000000002</v>
      </c>
      <c r="G250" s="52">
        <f t="shared" si="72"/>
        <v>315.54166666666669</v>
      </c>
      <c r="H250" s="52">
        <f t="shared" si="87"/>
        <v>1262.1666666666667</v>
      </c>
      <c r="I250" s="2">
        <f t="shared" si="73"/>
        <v>38.393333333333331</v>
      </c>
      <c r="J250" s="2">
        <f>propocet!$L$2</f>
        <v>18.9375</v>
      </c>
      <c r="K250" s="2">
        <f>propocet!$L$5</f>
        <v>23.362499999999997</v>
      </c>
      <c r="L250" s="2">
        <f>propocet!$L$9</f>
        <v>22.787500000000001</v>
      </c>
      <c r="M250" s="2">
        <f>propocet!$L$11</f>
        <v>16.7</v>
      </c>
      <c r="N250" s="2">
        <f>propocet!$L$12</f>
        <v>25.5625</v>
      </c>
      <c r="O250" s="2">
        <f>propocet!$L$13</f>
        <v>16.225000000000001</v>
      </c>
      <c r="P250" s="61">
        <f t="shared" si="74"/>
        <v>38.393333333333331</v>
      </c>
      <c r="Q250" s="52">
        <v>30</v>
      </c>
      <c r="R250" s="2">
        <f t="shared" si="75"/>
        <v>11.0625</v>
      </c>
      <c r="S250" s="2">
        <f t="shared" si="76"/>
        <v>6.6375000000000028</v>
      </c>
      <c r="T250" s="2">
        <f t="shared" si="77"/>
        <v>7.2124999999999986</v>
      </c>
      <c r="U250" s="2">
        <f t="shared" si="78"/>
        <v>13.3</v>
      </c>
      <c r="V250" s="2">
        <f t="shared" si="79"/>
        <v>4.4375</v>
      </c>
      <c r="W250" s="2">
        <f t="shared" si="80"/>
        <v>13.774999999999999</v>
      </c>
      <c r="X250" s="2">
        <f t="shared" si="81"/>
        <v>-8.3933333333333309</v>
      </c>
      <c r="Y250" s="2">
        <f t="shared" si="81"/>
        <v>-8.3933333333333309</v>
      </c>
      <c r="Z250" s="2">
        <f t="shared" si="81"/>
        <v>-8.3933333333333309</v>
      </c>
      <c r="AA250" s="2">
        <f t="shared" si="82"/>
        <v>56.425000000000004</v>
      </c>
      <c r="AB250" s="61">
        <f t="shared" si="83"/>
        <v>50.359999999999985</v>
      </c>
      <c r="AC250" s="61">
        <f t="shared" si="84"/>
        <v>106.785</v>
      </c>
      <c r="AD250" s="2">
        <f t="shared" si="85"/>
        <v>8.3933333333333309</v>
      </c>
      <c r="AE250" s="2">
        <f t="shared" si="88"/>
        <v>0</v>
      </c>
      <c r="AF250" s="52">
        <f t="shared" si="86"/>
        <v>106.785</v>
      </c>
      <c r="AG250" s="2">
        <f t="shared" si="89"/>
        <v>41.966666666666654</v>
      </c>
      <c r="AH250" s="67">
        <f t="shared" si="90"/>
        <v>0.25284929517435162</v>
      </c>
      <c r="AI250" s="67">
        <f t="shared" si="91"/>
        <v>0.74715070482564838</v>
      </c>
      <c r="AJ250" s="2">
        <f t="shared" si="92"/>
        <v>422.32666666666671</v>
      </c>
      <c r="AK250" s="2">
        <f t="shared" si="93"/>
        <v>1689.3066666666668</v>
      </c>
    </row>
    <row r="251" spans="1:37">
      <c r="A251" t="s">
        <v>394</v>
      </c>
      <c r="B251">
        <v>4</v>
      </c>
      <c r="C251" s="2">
        <f>VLOOKUP(A251,LB460_CO!B:L,11,0)</f>
        <v>130.62708333333333</v>
      </c>
      <c r="D251" s="2">
        <f>'c'!$B$7</f>
        <v>47.125</v>
      </c>
      <c r="E251" s="2">
        <f t="shared" si="71"/>
        <v>177.75208333333333</v>
      </c>
      <c r="F251" s="2">
        <f>'c'!$E$8</f>
        <v>123.57500000000002</v>
      </c>
      <c r="G251" s="52">
        <f t="shared" si="72"/>
        <v>301.32708333333335</v>
      </c>
      <c r="H251" s="52">
        <f t="shared" si="87"/>
        <v>1205.3083333333334</v>
      </c>
      <c r="I251" s="2">
        <f t="shared" si="73"/>
        <v>35.550416666666663</v>
      </c>
      <c r="J251" s="2">
        <f>propocet!$L$2</f>
        <v>18.9375</v>
      </c>
      <c r="K251" s="2">
        <f>propocet!$L$5</f>
        <v>23.362499999999997</v>
      </c>
      <c r="L251" s="2">
        <f>propocet!$L$9</f>
        <v>22.787500000000001</v>
      </c>
      <c r="M251" s="2">
        <f>propocet!$L$11</f>
        <v>16.7</v>
      </c>
      <c r="N251" s="2">
        <f>propocet!$L$12</f>
        <v>25.5625</v>
      </c>
      <c r="O251" s="2">
        <f>propocet!$L$13</f>
        <v>16.225000000000001</v>
      </c>
      <c r="P251" s="61">
        <f t="shared" si="74"/>
        <v>35.550416666666663</v>
      </c>
      <c r="Q251" s="52">
        <v>30</v>
      </c>
      <c r="R251" s="2">
        <f t="shared" si="75"/>
        <v>11.0625</v>
      </c>
      <c r="S251" s="2">
        <f t="shared" si="76"/>
        <v>6.6375000000000028</v>
      </c>
      <c r="T251" s="2">
        <f t="shared" si="77"/>
        <v>7.2124999999999986</v>
      </c>
      <c r="U251" s="2">
        <f t="shared" si="78"/>
        <v>13.3</v>
      </c>
      <c r="V251" s="2">
        <f t="shared" si="79"/>
        <v>4.4375</v>
      </c>
      <c r="W251" s="2">
        <f t="shared" si="80"/>
        <v>13.774999999999999</v>
      </c>
      <c r="X251" s="2">
        <f t="shared" si="81"/>
        <v>-5.5504166666666634</v>
      </c>
      <c r="Y251" s="2">
        <f t="shared" si="81"/>
        <v>-5.5504166666666634</v>
      </c>
      <c r="Z251" s="2">
        <f t="shared" si="81"/>
        <v>-5.5504166666666634</v>
      </c>
      <c r="AA251" s="2">
        <f t="shared" si="82"/>
        <v>56.425000000000004</v>
      </c>
      <c r="AB251" s="61">
        <f t="shared" si="83"/>
        <v>33.302499999999981</v>
      </c>
      <c r="AC251" s="61">
        <f t="shared" si="84"/>
        <v>89.727499999999992</v>
      </c>
      <c r="AD251" s="2">
        <f t="shared" si="85"/>
        <v>5.5504166666666634</v>
      </c>
      <c r="AE251" s="2">
        <f t="shared" si="88"/>
        <v>0</v>
      </c>
      <c r="AF251" s="52">
        <f t="shared" si="86"/>
        <v>89.727499999999992</v>
      </c>
      <c r="AG251" s="2">
        <f t="shared" si="89"/>
        <v>27.752083333333317</v>
      </c>
      <c r="AH251" s="67">
        <f t="shared" si="90"/>
        <v>0.22945006611395893</v>
      </c>
      <c r="AI251" s="67">
        <f t="shared" si="91"/>
        <v>0.77054993388604109</v>
      </c>
      <c r="AJ251" s="2">
        <f t="shared" si="92"/>
        <v>391.05458333333331</v>
      </c>
      <c r="AK251" s="2">
        <f t="shared" si="93"/>
        <v>1564.2183333333332</v>
      </c>
    </row>
    <row r="252" spans="1:37" hidden="1">
      <c r="A252" t="s">
        <v>163</v>
      </c>
      <c r="B252">
        <v>1</v>
      </c>
      <c r="C252" s="2">
        <f>VLOOKUP(A252,LB460_CO!B:L,11,0)</f>
        <v>102.29479166666667</v>
      </c>
      <c r="D252" s="2">
        <f>'c'!$B$7</f>
        <v>47.125</v>
      </c>
      <c r="E252" s="2">
        <f t="shared" si="71"/>
        <v>149.41979166666667</v>
      </c>
      <c r="F252" s="2">
        <f>'c'!$E$8</f>
        <v>123.57500000000002</v>
      </c>
      <c r="G252" s="52">
        <f t="shared" si="72"/>
        <v>272.99479166666669</v>
      </c>
      <c r="H252" s="52">
        <f t="shared" si="87"/>
        <v>272.99479166666669</v>
      </c>
      <c r="I252" s="2">
        <f t="shared" si="73"/>
        <v>29.883958333333332</v>
      </c>
      <c r="J252" s="2">
        <f>propocet!$L$2</f>
        <v>18.9375</v>
      </c>
      <c r="K252" s="2">
        <f>propocet!$L$5</f>
        <v>23.362499999999997</v>
      </c>
      <c r="L252" s="2">
        <f>propocet!$L$9</f>
        <v>22.787500000000001</v>
      </c>
      <c r="M252" s="2">
        <f>propocet!$L$11</f>
        <v>16.7</v>
      </c>
      <c r="N252" s="2">
        <f>propocet!$L$12</f>
        <v>25.5625</v>
      </c>
      <c r="O252" s="2">
        <f>propocet!$L$13</f>
        <v>16.225000000000001</v>
      </c>
      <c r="P252" s="61">
        <f t="shared" si="74"/>
        <v>29.883958333333332</v>
      </c>
      <c r="Q252" s="52">
        <v>30</v>
      </c>
      <c r="R252" s="2">
        <f t="shared" si="75"/>
        <v>11.0625</v>
      </c>
      <c r="S252" s="2">
        <f t="shared" si="76"/>
        <v>6.6375000000000028</v>
      </c>
      <c r="T252" s="2">
        <f t="shared" si="77"/>
        <v>7.2124999999999986</v>
      </c>
      <c r="U252" s="2">
        <f t="shared" si="78"/>
        <v>13.3</v>
      </c>
      <c r="V252" s="2">
        <f t="shared" si="79"/>
        <v>4.4375</v>
      </c>
      <c r="W252" s="2">
        <f t="shared" si="80"/>
        <v>13.774999999999999</v>
      </c>
      <c r="X252" s="2">
        <f t="shared" si="81"/>
        <v>0.11604166666666771</v>
      </c>
      <c r="Y252" s="2">
        <f t="shared" si="81"/>
        <v>0.11604166666666771</v>
      </c>
      <c r="Z252" s="2">
        <f t="shared" si="81"/>
        <v>0.11604166666666771</v>
      </c>
      <c r="AA252" s="2">
        <f t="shared" si="82"/>
        <v>56.425000000000004</v>
      </c>
      <c r="AB252" s="61">
        <f t="shared" si="83"/>
        <v>0</v>
      </c>
      <c r="AC252" s="61">
        <f t="shared" si="84"/>
        <v>56.425000000000004</v>
      </c>
      <c r="AD252" s="2">
        <f t="shared" si="85"/>
        <v>-0.11604166666666771</v>
      </c>
      <c r="AE252" s="2">
        <f t="shared" si="88"/>
        <v>0.58020833333333854</v>
      </c>
      <c r="AF252" s="52">
        <f t="shared" si="86"/>
        <v>57.005208333333343</v>
      </c>
      <c r="AG252" s="2">
        <f t="shared" si="89"/>
        <v>0</v>
      </c>
      <c r="AH252" s="67">
        <f t="shared" si="90"/>
        <v>0.17274305555555558</v>
      </c>
      <c r="AI252" s="67">
        <f t="shared" si="91"/>
        <v>0.82725694444444442</v>
      </c>
      <c r="AJ252" s="2">
        <f t="shared" si="92"/>
        <v>330.00000000000006</v>
      </c>
      <c r="AK252" s="2">
        <f t="shared" si="93"/>
        <v>330.00000000000006</v>
      </c>
    </row>
    <row r="253" spans="1:37" hidden="1">
      <c r="A253" t="s">
        <v>164</v>
      </c>
      <c r="B253">
        <v>1</v>
      </c>
      <c r="C253" s="2">
        <f>VLOOKUP(A253,LB460_CO!B:L,11,0)</f>
        <v>102.29479166666667</v>
      </c>
      <c r="D253" s="2">
        <f>'c'!$B$7</f>
        <v>47.125</v>
      </c>
      <c r="E253" s="2">
        <f t="shared" ref="E253:E311" si="94">D253+C253</f>
        <v>149.41979166666667</v>
      </c>
      <c r="F253" s="2">
        <f>'c'!$E$8</f>
        <v>123.57500000000002</v>
      </c>
      <c r="G253" s="52">
        <f t="shared" ref="G253:G311" si="95">F253+E253</f>
        <v>272.99479166666669</v>
      </c>
      <c r="H253" s="52">
        <f t="shared" si="87"/>
        <v>272.99479166666669</v>
      </c>
      <c r="I253" s="2">
        <f t="shared" ref="I253:I311" si="96">E253/5</f>
        <v>29.883958333333332</v>
      </c>
      <c r="J253" s="2">
        <f>propocet!$L$2</f>
        <v>18.9375</v>
      </c>
      <c r="K253" s="2">
        <f>propocet!$L$5</f>
        <v>23.362499999999997</v>
      </c>
      <c r="L253" s="2">
        <f>propocet!$L$9</f>
        <v>22.787500000000001</v>
      </c>
      <c r="M253" s="2">
        <f>propocet!$L$11</f>
        <v>16.7</v>
      </c>
      <c r="N253" s="2">
        <f>propocet!$L$12</f>
        <v>25.5625</v>
      </c>
      <c r="O253" s="2">
        <f>propocet!$L$13</f>
        <v>16.225000000000001</v>
      </c>
      <c r="P253" s="61">
        <f t="shared" ref="P253:P311" si="97">MAX(I253:O253)</f>
        <v>29.883958333333332</v>
      </c>
      <c r="Q253" s="52">
        <v>30</v>
      </c>
      <c r="R253" s="2">
        <f t="shared" ref="R253:R311" si="98">$Q253-J253</f>
        <v>11.0625</v>
      </c>
      <c r="S253" s="2">
        <f t="shared" ref="S253:S311" si="99">$Q253-K253</f>
        <v>6.6375000000000028</v>
      </c>
      <c r="T253" s="2">
        <f t="shared" ref="T253:T311" si="100">$Q253-L253</f>
        <v>7.2124999999999986</v>
      </c>
      <c r="U253" s="2">
        <f t="shared" ref="U253:U311" si="101">$Q253-M253</f>
        <v>13.3</v>
      </c>
      <c r="V253" s="2">
        <f t="shared" ref="V253:V311" si="102">$Q253-N253</f>
        <v>4.4375</v>
      </c>
      <c r="W253" s="2">
        <f t="shared" ref="W253:W311" si="103">$Q253-O253</f>
        <v>13.774999999999999</v>
      </c>
      <c r="X253" s="2">
        <f t="shared" ref="X253:Z311" si="104">$Q253-$I253</f>
        <v>0.11604166666666771</v>
      </c>
      <c r="Y253" s="2">
        <f t="shared" si="104"/>
        <v>0.11604166666666771</v>
      </c>
      <c r="Z253" s="2">
        <f t="shared" si="104"/>
        <v>0.11604166666666771</v>
      </c>
      <c r="AA253" s="2">
        <f t="shared" ref="AA253:AA311" si="105">SUM(R253:W253)</f>
        <v>56.425000000000004</v>
      </c>
      <c r="AB253" s="61">
        <f t="shared" ref="AB253:AB311" si="106">IF(AD253&gt;=0,AD253*6,0)</f>
        <v>0</v>
      </c>
      <c r="AC253" s="61">
        <f t="shared" ref="AC253:AC311" si="107">AA253+AB253</f>
        <v>56.425000000000004</v>
      </c>
      <c r="AD253" s="2">
        <f t="shared" ref="AD253:AD311" si="108">P253-Q253</f>
        <v>-0.11604166666666771</v>
      </c>
      <c r="AE253" s="2">
        <f t="shared" si="88"/>
        <v>0.58020833333333854</v>
      </c>
      <c r="AF253" s="52">
        <f t="shared" ref="AF253:AF311" si="109">AC253+AE253</f>
        <v>57.005208333333343</v>
      </c>
      <c r="AG253" s="2">
        <f t="shared" si="89"/>
        <v>0</v>
      </c>
      <c r="AH253" s="67">
        <f t="shared" si="90"/>
        <v>0.17274305555555558</v>
      </c>
      <c r="AI253" s="67">
        <f t="shared" si="91"/>
        <v>0.82725694444444442</v>
      </c>
      <c r="AJ253" s="2">
        <f t="shared" si="92"/>
        <v>330.00000000000006</v>
      </c>
      <c r="AK253" s="2">
        <f t="shared" si="93"/>
        <v>330.00000000000006</v>
      </c>
    </row>
    <row r="254" spans="1:37" hidden="1">
      <c r="A254" t="s">
        <v>165</v>
      </c>
      <c r="B254">
        <v>1</v>
      </c>
      <c r="C254" s="2">
        <f>VLOOKUP(A254,LB460_CO!B:L,11,0)</f>
        <v>102.29479166666667</v>
      </c>
      <c r="D254" s="2">
        <f>'c'!$B$7</f>
        <v>47.125</v>
      </c>
      <c r="E254" s="2">
        <f t="shared" si="94"/>
        <v>149.41979166666667</v>
      </c>
      <c r="F254" s="2">
        <f>'c'!$E$8</f>
        <v>123.57500000000002</v>
      </c>
      <c r="G254" s="52">
        <f t="shared" si="95"/>
        <v>272.99479166666669</v>
      </c>
      <c r="H254" s="52">
        <f t="shared" si="87"/>
        <v>272.99479166666669</v>
      </c>
      <c r="I254" s="2">
        <f t="shared" si="96"/>
        <v>29.883958333333332</v>
      </c>
      <c r="J254" s="2">
        <f>propocet!$L$2</f>
        <v>18.9375</v>
      </c>
      <c r="K254" s="2">
        <f>propocet!$L$5</f>
        <v>23.362499999999997</v>
      </c>
      <c r="L254" s="2">
        <f>propocet!$L$9</f>
        <v>22.787500000000001</v>
      </c>
      <c r="M254" s="2">
        <f>propocet!$L$11</f>
        <v>16.7</v>
      </c>
      <c r="N254" s="2">
        <f>propocet!$L$12</f>
        <v>25.5625</v>
      </c>
      <c r="O254" s="2">
        <f>propocet!$L$13</f>
        <v>16.225000000000001</v>
      </c>
      <c r="P254" s="61">
        <f t="shared" si="97"/>
        <v>29.883958333333332</v>
      </c>
      <c r="Q254" s="52">
        <v>30</v>
      </c>
      <c r="R254" s="2">
        <f t="shared" si="98"/>
        <v>11.0625</v>
      </c>
      <c r="S254" s="2">
        <f t="shared" si="99"/>
        <v>6.6375000000000028</v>
      </c>
      <c r="T254" s="2">
        <f t="shared" si="100"/>
        <v>7.2124999999999986</v>
      </c>
      <c r="U254" s="2">
        <f t="shared" si="101"/>
        <v>13.3</v>
      </c>
      <c r="V254" s="2">
        <f t="shared" si="102"/>
        <v>4.4375</v>
      </c>
      <c r="W254" s="2">
        <f t="shared" si="103"/>
        <v>13.774999999999999</v>
      </c>
      <c r="X254" s="2">
        <f t="shared" si="104"/>
        <v>0.11604166666666771</v>
      </c>
      <c r="Y254" s="2">
        <f t="shared" si="104"/>
        <v>0.11604166666666771</v>
      </c>
      <c r="Z254" s="2">
        <f t="shared" si="104"/>
        <v>0.11604166666666771</v>
      </c>
      <c r="AA254" s="2">
        <f t="shared" si="105"/>
        <v>56.425000000000004</v>
      </c>
      <c r="AB254" s="61">
        <f t="shared" si="106"/>
        <v>0</v>
      </c>
      <c r="AC254" s="61">
        <f t="shared" si="107"/>
        <v>56.425000000000004</v>
      </c>
      <c r="AD254" s="2">
        <f t="shared" si="108"/>
        <v>-0.11604166666666771</v>
      </c>
      <c r="AE254" s="2">
        <f t="shared" si="88"/>
        <v>0.58020833333333854</v>
      </c>
      <c r="AF254" s="52">
        <f t="shared" si="109"/>
        <v>57.005208333333343</v>
      </c>
      <c r="AG254" s="2">
        <f t="shared" si="89"/>
        <v>0</v>
      </c>
      <c r="AH254" s="67">
        <f t="shared" si="90"/>
        <v>0.17274305555555558</v>
      </c>
      <c r="AI254" s="67">
        <f t="shared" si="91"/>
        <v>0.82725694444444442</v>
      </c>
      <c r="AJ254" s="2">
        <f t="shared" si="92"/>
        <v>330.00000000000006</v>
      </c>
      <c r="AK254" s="2">
        <f t="shared" si="93"/>
        <v>330.00000000000006</v>
      </c>
    </row>
    <row r="255" spans="1:37">
      <c r="A255" t="s">
        <v>612</v>
      </c>
      <c r="B255">
        <v>2</v>
      </c>
      <c r="C255" s="2">
        <f>VLOOKUP(A255,LB460_CO!B:L,11,0)</f>
        <v>135.39583333333334</v>
      </c>
      <c r="D255" s="2">
        <f>'c'!$B$7</f>
        <v>47.125</v>
      </c>
      <c r="E255" s="2">
        <f t="shared" si="94"/>
        <v>182.52083333333334</v>
      </c>
      <c r="F255" s="2">
        <f>'c'!$E$8</f>
        <v>123.57500000000002</v>
      </c>
      <c r="G255" s="52">
        <f t="shared" si="95"/>
        <v>306.09583333333336</v>
      </c>
      <c r="H255" s="52">
        <f t="shared" si="87"/>
        <v>612.19166666666672</v>
      </c>
      <c r="I255" s="2">
        <f t="shared" si="96"/>
        <v>36.50416666666667</v>
      </c>
      <c r="J255" s="2">
        <f>propocet!$L$2</f>
        <v>18.9375</v>
      </c>
      <c r="K255" s="2">
        <f>propocet!$L$5</f>
        <v>23.362499999999997</v>
      </c>
      <c r="L255" s="2">
        <f>propocet!$L$9</f>
        <v>22.787500000000001</v>
      </c>
      <c r="M255" s="2">
        <f>propocet!$L$11</f>
        <v>16.7</v>
      </c>
      <c r="N255" s="2">
        <f>propocet!$L$12</f>
        <v>25.5625</v>
      </c>
      <c r="O255" s="2">
        <f>propocet!$L$13</f>
        <v>16.225000000000001</v>
      </c>
      <c r="P255" s="61">
        <f t="shared" si="97"/>
        <v>36.50416666666667</v>
      </c>
      <c r="Q255" s="52">
        <v>30</v>
      </c>
      <c r="R255" s="2">
        <f t="shared" si="98"/>
        <v>11.0625</v>
      </c>
      <c r="S255" s="2">
        <f t="shared" si="99"/>
        <v>6.6375000000000028</v>
      </c>
      <c r="T255" s="2">
        <f t="shared" si="100"/>
        <v>7.2124999999999986</v>
      </c>
      <c r="U255" s="2">
        <f t="shared" si="101"/>
        <v>13.3</v>
      </c>
      <c r="V255" s="2">
        <f t="shared" si="102"/>
        <v>4.4375</v>
      </c>
      <c r="W255" s="2">
        <f t="shared" si="103"/>
        <v>13.774999999999999</v>
      </c>
      <c r="X255" s="2">
        <f t="shared" si="104"/>
        <v>-6.50416666666667</v>
      </c>
      <c r="Y255" s="2">
        <f t="shared" si="104"/>
        <v>-6.50416666666667</v>
      </c>
      <c r="Z255" s="2">
        <f t="shared" si="104"/>
        <v>-6.50416666666667</v>
      </c>
      <c r="AA255" s="2">
        <f t="shared" si="105"/>
        <v>56.425000000000004</v>
      </c>
      <c r="AB255" s="61">
        <f t="shared" si="106"/>
        <v>39.02500000000002</v>
      </c>
      <c r="AC255" s="61">
        <f t="shared" si="107"/>
        <v>95.450000000000017</v>
      </c>
      <c r="AD255" s="2">
        <f t="shared" si="108"/>
        <v>6.50416666666667</v>
      </c>
      <c r="AE255" s="2">
        <f t="shared" si="88"/>
        <v>0</v>
      </c>
      <c r="AF255" s="52">
        <f t="shared" si="109"/>
        <v>95.450000000000017</v>
      </c>
      <c r="AG255" s="2">
        <f t="shared" si="89"/>
        <v>32.52083333333335</v>
      </c>
      <c r="AH255" s="67">
        <f t="shared" si="90"/>
        <v>0.23770636394766065</v>
      </c>
      <c r="AI255" s="67">
        <f t="shared" si="91"/>
        <v>0.76229363605233935</v>
      </c>
      <c r="AJ255" s="2">
        <f t="shared" si="92"/>
        <v>401.54583333333335</v>
      </c>
      <c r="AK255" s="2">
        <f t="shared" si="93"/>
        <v>803.0916666666667</v>
      </c>
    </row>
    <row r="256" spans="1:37" hidden="1">
      <c r="A256" t="s">
        <v>613</v>
      </c>
      <c r="B256">
        <v>1</v>
      </c>
      <c r="C256" s="2">
        <f>VLOOKUP(A256,LB460_CO!B:L,11,0)</f>
        <v>90.354166666666657</v>
      </c>
      <c r="D256" s="2">
        <f>'c'!$B$7</f>
        <v>47.125</v>
      </c>
      <c r="E256" s="2">
        <f t="shared" si="94"/>
        <v>137.47916666666666</v>
      </c>
      <c r="F256" s="2">
        <f>'c'!$E$8</f>
        <v>123.57500000000002</v>
      </c>
      <c r="G256" s="52">
        <f t="shared" si="95"/>
        <v>261.05416666666667</v>
      </c>
      <c r="H256" s="52">
        <f t="shared" si="87"/>
        <v>261.05416666666667</v>
      </c>
      <c r="I256" s="2">
        <f t="shared" si="96"/>
        <v>27.49583333333333</v>
      </c>
      <c r="J256" s="2">
        <f>propocet!$L$2</f>
        <v>18.9375</v>
      </c>
      <c r="K256" s="2">
        <f>propocet!$L$5</f>
        <v>23.362499999999997</v>
      </c>
      <c r="L256" s="2">
        <f>propocet!$L$9</f>
        <v>22.787500000000001</v>
      </c>
      <c r="M256" s="2">
        <f>propocet!$L$11</f>
        <v>16.7</v>
      </c>
      <c r="N256" s="2">
        <f>propocet!$L$12</f>
        <v>25.5625</v>
      </c>
      <c r="O256" s="2">
        <f>propocet!$L$13</f>
        <v>16.225000000000001</v>
      </c>
      <c r="P256" s="61">
        <f t="shared" si="97"/>
        <v>27.49583333333333</v>
      </c>
      <c r="Q256" s="52">
        <v>30</v>
      </c>
      <c r="R256" s="2">
        <f t="shared" si="98"/>
        <v>11.0625</v>
      </c>
      <c r="S256" s="2">
        <f t="shared" si="99"/>
        <v>6.6375000000000028</v>
      </c>
      <c r="T256" s="2">
        <f t="shared" si="100"/>
        <v>7.2124999999999986</v>
      </c>
      <c r="U256" s="2">
        <f t="shared" si="101"/>
        <v>13.3</v>
      </c>
      <c r="V256" s="2">
        <f t="shared" si="102"/>
        <v>4.4375</v>
      </c>
      <c r="W256" s="2">
        <f t="shared" si="103"/>
        <v>13.774999999999999</v>
      </c>
      <c r="X256" s="2">
        <f t="shared" si="104"/>
        <v>2.50416666666667</v>
      </c>
      <c r="Y256" s="2">
        <f t="shared" si="104"/>
        <v>2.50416666666667</v>
      </c>
      <c r="Z256" s="2">
        <f t="shared" si="104"/>
        <v>2.50416666666667</v>
      </c>
      <c r="AA256" s="2">
        <f t="shared" si="105"/>
        <v>56.425000000000004</v>
      </c>
      <c r="AB256" s="61">
        <f t="shared" si="106"/>
        <v>0</v>
      </c>
      <c r="AC256" s="61">
        <f t="shared" si="107"/>
        <v>56.425000000000004</v>
      </c>
      <c r="AD256" s="2">
        <f t="shared" si="108"/>
        <v>-2.50416666666667</v>
      </c>
      <c r="AE256" s="2">
        <f t="shared" si="88"/>
        <v>12.52083333333335</v>
      </c>
      <c r="AF256" s="52">
        <f t="shared" si="109"/>
        <v>68.945833333333354</v>
      </c>
      <c r="AG256" s="2">
        <f t="shared" si="89"/>
        <v>0</v>
      </c>
      <c r="AH256" s="67">
        <f t="shared" si="90"/>
        <v>0.20892676767676774</v>
      </c>
      <c r="AI256" s="67">
        <f t="shared" si="91"/>
        <v>0.79107323232323223</v>
      </c>
      <c r="AJ256" s="2">
        <f t="shared" si="92"/>
        <v>330.00000000000006</v>
      </c>
      <c r="AK256" s="2">
        <f t="shared" si="93"/>
        <v>330.00000000000006</v>
      </c>
    </row>
    <row r="257" spans="1:37">
      <c r="A257" t="s">
        <v>343</v>
      </c>
      <c r="B257">
        <v>1</v>
      </c>
      <c r="C257" s="2">
        <f>VLOOKUP(A257,LB460_CO!B:L,11,0)</f>
        <v>147.23958333333334</v>
      </c>
      <c r="D257" s="2">
        <f>'c'!$B$7</f>
        <v>47.125</v>
      </c>
      <c r="E257" s="2">
        <f t="shared" si="94"/>
        <v>194.36458333333334</v>
      </c>
      <c r="F257" s="2">
        <f>'c'!$E$8</f>
        <v>123.57500000000002</v>
      </c>
      <c r="G257" s="52">
        <f t="shared" si="95"/>
        <v>317.93958333333336</v>
      </c>
      <c r="H257" s="52">
        <f t="shared" si="87"/>
        <v>317.93958333333336</v>
      </c>
      <c r="I257" s="2">
        <f t="shared" si="96"/>
        <v>38.872916666666669</v>
      </c>
      <c r="J257" s="2">
        <f>propocet!$L$2</f>
        <v>18.9375</v>
      </c>
      <c r="K257" s="2">
        <f>propocet!$L$5</f>
        <v>23.362499999999997</v>
      </c>
      <c r="L257" s="2">
        <f>propocet!$L$9</f>
        <v>22.787500000000001</v>
      </c>
      <c r="M257" s="2">
        <f>propocet!$L$11</f>
        <v>16.7</v>
      </c>
      <c r="N257" s="2">
        <f>propocet!$L$12</f>
        <v>25.5625</v>
      </c>
      <c r="O257" s="2">
        <f>propocet!$L$13</f>
        <v>16.225000000000001</v>
      </c>
      <c r="P257" s="61">
        <f t="shared" si="97"/>
        <v>38.872916666666669</v>
      </c>
      <c r="Q257" s="52">
        <v>30</v>
      </c>
      <c r="R257" s="2">
        <f t="shared" si="98"/>
        <v>11.0625</v>
      </c>
      <c r="S257" s="2">
        <f t="shared" si="99"/>
        <v>6.6375000000000028</v>
      </c>
      <c r="T257" s="2">
        <f t="shared" si="100"/>
        <v>7.2124999999999986</v>
      </c>
      <c r="U257" s="2">
        <f t="shared" si="101"/>
        <v>13.3</v>
      </c>
      <c r="V257" s="2">
        <f t="shared" si="102"/>
        <v>4.4375</v>
      </c>
      <c r="W257" s="2">
        <f t="shared" si="103"/>
        <v>13.774999999999999</v>
      </c>
      <c r="X257" s="2">
        <f t="shared" si="104"/>
        <v>-8.8729166666666686</v>
      </c>
      <c r="Y257" s="2">
        <f t="shared" si="104"/>
        <v>-8.8729166666666686</v>
      </c>
      <c r="Z257" s="2">
        <f t="shared" si="104"/>
        <v>-8.8729166666666686</v>
      </c>
      <c r="AA257" s="2">
        <f t="shared" si="105"/>
        <v>56.425000000000004</v>
      </c>
      <c r="AB257" s="61">
        <f t="shared" si="106"/>
        <v>53.237500000000011</v>
      </c>
      <c r="AC257" s="61">
        <f t="shared" si="107"/>
        <v>109.66250000000002</v>
      </c>
      <c r="AD257" s="2">
        <f t="shared" si="108"/>
        <v>8.8729166666666686</v>
      </c>
      <c r="AE257" s="2">
        <f t="shared" si="88"/>
        <v>0</v>
      </c>
      <c r="AF257" s="52">
        <f t="shared" si="109"/>
        <v>109.66250000000002</v>
      </c>
      <c r="AG257" s="2">
        <f t="shared" si="89"/>
        <v>44.364583333333343</v>
      </c>
      <c r="AH257" s="67">
        <f t="shared" si="90"/>
        <v>0.25645922757236339</v>
      </c>
      <c r="AI257" s="67">
        <f t="shared" si="91"/>
        <v>0.74354077242763661</v>
      </c>
      <c r="AJ257" s="2">
        <f t="shared" si="92"/>
        <v>427.60208333333338</v>
      </c>
      <c r="AK257" s="2">
        <f t="shared" si="93"/>
        <v>427.60208333333338</v>
      </c>
    </row>
    <row r="258" spans="1:37">
      <c r="A258" t="s">
        <v>344</v>
      </c>
      <c r="B258">
        <v>16</v>
      </c>
      <c r="C258" s="2">
        <f>VLOOKUP(A258,LB460_CO!B:L,11,0)</f>
        <v>147.23958333333334</v>
      </c>
      <c r="D258" s="2">
        <f>'c'!$B$7</f>
        <v>47.125</v>
      </c>
      <c r="E258" s="2">
        <f t="shared" si="94"/>
        <v>194.36458333333334</v>
      </c>
      <c r="F258" s="2">
        <f>'c'!$E$8</f>
        <v>123.57500000000002</v>
      </c>
      <c r="G258" s="52">
        <f t="shared" si="95"/>
        <v>317.93958333333336</v>
      </c>
      <c r="H258" s="52">
        <f t="shared" si="87"/>
        <v>5087.0333333333338</v>
      </c>
      <c r="I258" s="2">
        <f t="shared" si="96"/>
        <v>38.872916666666669</v>
      </c>
      <c r="J258" s="2">
        <f>propocet!$L$2</f>
        <v>18.9375</v>
      </c>
      <c r="K258" s="2">
        <f>propocet!$L$5</f>
        <v>23.362499999999997</v>
      </c>
      <c r="L258" s="2">
        <f>propocet!$L$9</f>
        <v>22.787500000000001</v>
      </c>
      <c r="M258" s="2">
        <f>propocet!$L$11</f>
        <v>16.7</v>
      </c>
      <c r="N258" s="2">
        <f>propocet!$L$12</f>
        <v>25.5625</v>
      </c>
      <c r="O258" s="2">
        <f>propocet!$L$13</f>
        <v>16.225000000000001</v>
      </c>
      <c r="P258" s="61">
        <f t="shared" si="97"/>
        <v>38.872916666666669</v>
      </c>
      <c r="Q258" s="52">
        <v>30</v>
      </c>
      <c r="R258" s="2">
        <f t="shared" si="98"/>
        <v>11.0625</v>
      </c>
      <c r="S258" s="2">
        <f t="shared" si="99"/>
        <v>6.6375000000000028</v>
      </c>
      <c r="T258" s="2">
        <f t="shared" si="100"/>
        <v>7.2124999999999986</v>
      </c>
      <c r="U258" s="2">
        <f t="shared" si="101"/>
        <v>13.3</v>
      </c>
      <c r="V258" s="2">
        <f t="shared" si="102"/>
        <v>4.4375</v>
      </c>
      <c r="W258" s="2">
        <f t="shared" si="103"/>
        <v>13.774999999999999</v>
      </c>
      <c r="X258" s="2">
        <f t="shared" si="104"/>
        <v>-8.8729166666666686</v>
      </c>
      <c r="Y258" s="2">
        <f t="shared" si="104"/>
        <v>-8.8729166666666686</v>
      </c>
      <c r="Z258" s="2">
        <f t="shared" si="104"/>
        <v>-8.8729166666666686</v>
      </c>
      <c r="AA258" s="2">
        <f t="shared" si="105"/>
        <v>56.425000000000004</v>
      </c>
      <c r="AB258" s="61">
        <f t="shared" si="106"/>
        <v>53.237500000000011</v>
      </c>
      <c r="AC258" s="61">
        <f t="shared" si="107"/>
        <v>109.66250000000002</v>
      </c>
      <c r="AD258" s="2">
        <f t="shared" si="108"/>
        <v>8.8729166666666686</v>
      </c>
      <c r="AE258" s="2">
        <f t="shared" si="88"/>
        <v>0</v>
      </c>
      <c r="AF258" s="52">
        <f t="shared" si="109"/>
        <v>109.66250000000002</v>
      </c>
      <c r="AG258" s="2">
        <f t="shared" si="89"/>
        <v>44.364583333333343</v>
      </c>
      <c r="AH258" s="67">
        <f t="shared" si="90"/>
        <v>0.25645922757236339</v>
      </c>
      <c r="AI258" s="67">
        <f t="shared" si="91"/>
        <v>0.74354077242763661</v>
      </c>
      <c r="AJ258" s="2">
        <f t="shared" si="92"/>
        <v>427.60208333333338</v>
      </c>
      <c r="AK258" s="2">
        <f t="shared" si="93"/>
        <v>6841.6333333333341</v>
      </c>
    </row>
    <row r="259" spans="1:37">
      <c r="A259" t="s">
        <v>166</v>
      </c>
      <c r="B259">
        <v>2</v>
      </c>
      <c r="C259" s="2">
        <f>VLOOKUP(A259,LB460_CO!B:L,11,0)</f>
        <v>199.78750000000002</v>
      </c>
      <c r="D259" s="2">
        <f>'c'!$B$7</f>
        <v>47.125</v>
      </c>
      <c r="E259" s="2">
        <f t="shared" si="94"/>
        <v>246.91250000000002</v>
      </c>
      <c r="F259" s="2">
        <f>'c'!$E$8</f>
        <v>123.57500000000002</v>
      </c>
      <c r="G259" s="52">
        <f t="shared" si="95"/>
        <v>370.48750000000007</v>
      </c>
      <c r="H259" s="52">
        <f t="shared" ref="H259:H322" si="110">G259*B259</f>
        <v>740.97500000000014</v>
      </c>
      <c r="I259" s="2">
        <f t="shared" si="96"/>
        <v>49.382500000000007</v>
      </c>
      <c r="J259" s="2">
        <f>propocet!$L$2</f>
        <v>18.9375</v>
      </c>
      <c r="K259" s="2">
        <f>propocet!$L$5</f>
        <v>23.362499999999997</v>
      </c>
      <c r="L259" s="2">
        <f>propocet!$L$9</f>
        <v>22.787500000000001</v>
      </c>
      <c r="M259" s="2">
        <f>propocet!$L$11</f>
        <v>16.7</v>
      </c>
      <c r="N259" s="2">
        <f>propocet!$L$12</f>
        <v>25.5625</v>
      </c>
      <c r="O259" s="2">
        <f>propocet!$L$13</f>
        <v>16.225000000000001</v>
      </c>
      <c r="P259" s="61">
        <f t="shared" si="97"/>
        <v>49.382500000000007</v>
      </c>
      <c r="Q259" s="52">
        <v>30</v>
      </c>
      <c r="R259" s="2">
        <f t="shared" si="98"/>
        <v>11.0625</v>
      </c>
      <c r="S259" s="2">
        <f t="shared" si="99"/>
        <v>6.6375000000000028</v>
      </c>
      <c r="T259" s="2">
        <f t="shared" si="100"/>
        <v>7.2124999999999986</v>
      </c>
      <c r="U259" s="2">
        <f t="shared" si="101"/>
        <v>13.3</v>
      </c>
      <c r="V259" s="2">
        <f t="shared" si="102"/>
        <v>4.4375</v>
      </c>
      <c r="W259" s="2">
        <f t="shared" si="103"/>
        <v>13.774999999999999</v>
      </c>
      <c r="X259" s="2">
        <f t="shared" si="104"/>
        <v>-19.382500000000007</v>
      </c>
      <c r="Y259" s="2">
        <f t="shared" si="104"/>
        <v>-19.382500000000007</v>
      </c>
      <c r="Z259" s="2">
        <f t="shared" si="104"/>
        <v>-19.382500000000007</v>
      </c>
      <c r="AA259" s="2">
        <f t="shared" si="105"/>
        <v>56.425000000000004</v>
      </c>
      <c r="AB259" s="61">
        <f t="shared" si="106"/>
        <v>116.29500000000004</v>
      </c>
      <c r="AC259" s="61">
        <f t="shared" si="107"/>
        <v>172.72000000000006</v>
      </c>
      <c r="AD259" s="2">
        <f t="shared" si="108"/>
        <v>19.382500000000007</v>
      </c>
      <c r="AE259" s="2">
        <f t="shared" ref="AE259:AE322" si="111">IF(AD259&lt;0,(-1)*AD259*5,0)</f>
        <v>0</v>
      </c>
      <c r="AF259" s="52">
        <f t="shared" si="109"/>
        <v>172.72000000000006</v>
      </c>
      <c r="AG259" s="2">
        <f t="shared" ref="AG259:AG322" si="112">IF(AD259&gt;0,AD259*5,0)</f>
        <v>96.912500000000037</v>
      </c>
      <c r="AH259" s="67">
        <f t="shared" ref="AH259:AH322" si="113">AF259/(11*IF(AD259&gt;0,P259,Q259))</f>
        <v>0.3179632092708588</v>
      </c>
      <c r="AI259" s="67">
        <f t="shared" ref="AI259:AI322" si="114">1-AH259</f>
        <v>0.68203679072914114</v>
      </c>
      <c r="AJ259" s="2">
        <f t="shared" ref="AJ259:AJ322" si="115">AC259+G259+AE259</f>
        <v>543.2075000000001</v>
      </c>
      <c r="AK259" s="2">
        <f t="shared" ref="AK259:AK322" si="116">AJ259*B259</f>
        <v>1086.4150000000002</v>
      </c>
    </row>
    <row r="260" spans="1:37">
      <c r="A260" t="s">
        <v>665</v>
      </c>
      <c r="B260">
        <v>1</v>
      </c>
      <c r="C260" s="2">
        <f>VLOOKUP(A260,LB460_CO!B:L,11,0)</f>
        <v>156.62083333333334</v>
      </c>
      <c r="D260" s="2">
        <f>'c'!$B$7</f>
        <v>47.125</v>
      </c>
      <c r="E260" s="2">
        <f t="shared" si="94"/>
        <v>203.74583333333334</v>
      </c>
      <c r="F260" s="2">
        <f>'c'!$E$8</f>
        <v>123.57500000000002</v>
      </c>
      <c r="G260" s="52">
        <f t="shared" si="95"/>
        <v>327.32083333333333</v>
      </c>
      <c r="H260" s="52">
        <f t="shared" si="110"/>
        <v>327.32083333333333</v>
      </c>
      <c r="I260" s="2">
        <f t="shared" si="96"/>
        <v>40.749166666666667</v>
      </c>
      <c r="J260" s="2">
        <f>propocet!$L$2</f>
        <v>18.9375</v>
      </c>
      <c r="K260" s="2">
        <f>propocet!$L$5</f>
        <v>23.362499999999997</v>
      </c>
      <c r="L260" s="2">
        <f>propocet!$L$9</f>
        <v>22.787500000000001</v>
      </c>
      <c r="M260" s="2">
        <f>propocet!$L$11</f>
        <v>16.7</v>
      </c>
      <c r="N260" s="2">
        <f>propocet!$L$12</f>
        <v>25.5625</v>
      </c>
      <c r="O260" s="2">
        <f>propocet!$L$13</f>
        <v>16.225000000000001</v>
      </c>
      <c r="P260" s="61">
        <f t="shared" si="97"/>
        <v>40.749166666666667</v>
      </c>
      <c r="Q260" s="52">
        <v>30</v>
      </c>
      <c r="R260" s="2">
        <f t="shared" si="98"/>
        <v>11.0625</v>
      </c>
      <c r="S260" s="2">
        <f t="shared" si="99"/>
        <v>6.6375000000000028</v>
      </c>
      <c r="T260" s="2">
        <f t="shared" si="100"/>
        <v>7.2124999999999986</v>
      </c>
      <c r="U260" s="2">
        <f t="shared" si="101"/>
        <v>13.3</v>
      </c>
      <c r="V260" s="2">
        <f t="shared" si="102"/>
        <v>4.4375</v>
      </c>
      <c r="W260" s="2">
        <f t="shared" si="103"/>
        <v>13.774999999999999</v>
      </c>
      <c r="X260" s="2">
        <f t="shared" si="104"/>
        <v>-10.749166666666667</v>
      </c>
      <c r="Y260" s="2">
        <f t="shared" si="104"/>
        <v>-10.749166666666667</v>
      </c>
      <c r="Z260" s="2">
        <f t="shared" si="104"/>
        <v>-10.749166666666667</v>
      </c>
      <c r="AA260" s="2">
        <f t="shared" si="105"/>
        <v>56.425000000000004</v>
      </c>
      <c r="AB260" s="61">
        <f t="shared" si="106"/>
        <v>64.495000000000005</v>
      </c>
      <c r="AC260" s="61">
        <f t="shared" si="107"/>
        <v>120.92000000000002</v>
      </c>
      <c r="AD260" s="2">
        <f t="shared" si="108"/>
        <v>10.749166666666667</v>
      </c>
      <c r="AE260" s="2">
        <f t="shared" si="111"/>
        <v>0</v>
      </c>
      <c r="AF260" s="52">
        <f t="shared" si="109"/>
        <v>120.92000000000002</v>
      </c>
      <c r="AG260" s="2">
        <f t="shared" si="112"/>
        <v>53.745833333333337</v>
      </c>
      <c r="AH260" s="67">
        <f t="shared" si="113"/>
        <v>0.26976569515271742</v>
      </c>
      <c r="AI260" s="67">
        <f t="shared" si="114"/>
        <v>0.73023430484728258</v>
      </c>
      <c r="AJ260" s="2">
        <f t="shared" si="115"/>
        <v>448.24083333333334</v>
      </c>
      <c r="AK260" s="2">
        <f t="shared" si="116"/>
        <v>448.24083333333334</v>
      </c>
    </row>
    <row r="261" spans="1:37">
      <c r="A261" t="s">
        <v>666</v>
      </c>
      <c r="B261">
        <v>1</v>
      </c>
      <c r="C261" s="2">
        <f>VLOOKUP(A261,LB460_CO!B:L,11,0)</f>
        <v>128.19166666666666</v>
      </c>
      <c r="D261" s="2">
        <f>'c'!$B$7</f>
        <v>47.125</v>
      </c>
      <c r="E261" s="2">
        <f t="shared" si="94"/>
        <v>175.31666666666666</v>
      </c>
      <c r="F261" s="2">
        <f>'c'!$E$8</f>
        <v>123.57500000000002</v>
      </c>
      <c r="G261" s="52">
        <f t="shared" si="95"/>
        <v>298.89166666666665</v>
      </c>
      <c r="H261" s="52">
        <f t="shared" si="110"/>
        <v>298.89166666666665</v>
      </c>
      <c r="I261" s="2">
        <f t="shared" si="96"/>
        <v>35.063333333333333</v>
      </c>
      <c r="J261" s="2">
        <f>propocet!$L$2</f>
        <v>18.9375</v>
      </c>
      <c r="K261" s="2">
        <f>propocet!$L$5</f>
        <v>23.362499999999997</v>
      </c>
      <c r="L261" s="2">
        <f>propocet!$L$9</f>
        <v>22.787500000000001</v>
      </c>
      <c r="M261" s="2">
        <f>propocet!$L$11</f>
        <v>16.7</v>
      </c>
      <c r="N261" s="2">
        <f>propocet!$L$12</f>
        <v>25.5625</v>
      </c>
      <c r="O261" s="2">
        <f>propocet!$L$13</f>
        <v>16.225000000000001</v>
      </c>
      <c r="P261" s="61">
        <f t="shared" si="97"/>
        <v>35.063333333333333</v>
      </c>
      <c r="Q261" s="52">
        <v>30</v>
      </c>
      <c r="R261" s="2">
        <f t="shared" si="98"/>
        <v>11.0625</v>
      </c>
      <c r="S261" s="2">
        <f t="shared" si="99"/>
        <v>6.6375000000000028</v>
      </c>
      <c r="T261" s="2">
        <f t="shared" si="100"/>
        <v>7.2124999999999986</v>
      </c>
      <c r="U261" s="2">
        <f t="shared" si="101"/>
        <v>13.3</v>
      </c>
      <c r="V261" s="2">
        <f t="shared" si="102"/>
        <v>4.4375</v>
      </c>
      <c r="W261" s="2">
        <f t="shared" si="103"/>
        <v>13.774999999999999</v>
      </c>
      <c r="X261" s="2">
        <f t="shared" si="104"/>
        <v>-5.0633333333333326</v>
      </c>
      <c r="Y261" s="2">
        <f t="shared" si="104"/>
        <v>-5.0633333333333326</v>
      </c>
      <c r="Z261" s="2">
        <f t="shared" si="104"/>
        <v>-5.0633333333333326</v>
      </c>
      <c r="AA261" s="2">
        <f t="shared" si="105"/>
        <v>56.425000000000004</v>
      </c>
      <c r="AB261" s="61">
        <f t="shared" si="106"/>
        <v>30.379999999999995</v>
      </c>
      <c r="AC261" s="61">
        <f t="shared" si="107"/>
        <v>86.805000000000007</v>
      </c>
      <c r="AD261" s="2">
        <f t="shared" si="108"/>
        <v>5.0633333333333326</v>
      </c>
      <c r="AE261" s="2">
        <f t="shared" si="111"/>
        <v>0</v>
      </c>
      <c r="AF261" s="52">
        <f t="shared" si="109"/>
        <v>86.805000000000007</v>
      </c>
      <c r="AG261" s="2">
        <f t="shared" si="112"/>
        <v>25.316666666666663</v>
      </c>
      <c r="AH261" s="67">
        <f t="shared" si="113"/>
        <v>0.22506028053133292</v>
      </c>
      <c r="AI261" s="67">
        <f t="shared" si="114"/>
        <v>0.77493971946866713</v>
      </c>
      <c r="AJ261" s="2">
        <f t="shared" si="115"/>
        <v>385.69666666666666</v>
      </c>
      <c r="AK261" s="2">
        <f t="shared" si="116"/>
        <v>385.69666666666666</v>
      </c>
    </row>
    <row r="262" spans="1:37">
      <c r="A262" t="s">
        <v>167</v>
      </c>
      <c r="B262">
        <v>2</v>
      </c>
      <c r="C262" s="2">
        <f>VLOOKUP(A262,LB460_CO!B:L,11,0)</f>
        <v>123.61666666666667</v>
      </c>
      <c r="D262" s="2">
        <f>'c'!$B$7</f>
        <v>47.125</v>
      </c>
      <c r="E262" s="2">
        <f t="shared" si="94"/>
        <v>170.74166666666667</v>
      </c>
      <c r="F262" s="2">
        <f>'c'!$E$8</f>
        <v>123.57500000000002</v>
      </c>
      <c r="G262" s="52">
        <f t="shared" si="95"/>
        <v>294.31666666666672</v>
      </c>
      <c r="H262" s="52">
        <f t="shared" si="110"/>
        <v>588.63333333333344</v>
      </c>
      <c r="I262" s="2">
        <f t="shared" si="96"/>
        <v>34.148333333333333</v>
      </c>
      <c r="J262" s="2">
        <f>propocet!$L$2</f>
        <v>18.9375</v>
      </c>
      <c r="K262" s="2">
        <f>propocet!$L$5</f>
        <v>23.362499999999997</v>
      </c>
      <c r="L262" s="2">
        <f>propocet!$L$9</f>
        <v>22.787500000000001</v>
      </c>
      <c r="M262" s="2">
        <f>propocet!$L$11</f>
        <v>16.7</v>
      </c>
      <c r="N262" s="2">
        <f>propocet!$L$12</f>
        <v>25.5625</v>
      </c>
      <c r="O262" s="2">
        <f>propocet!$L$13</f>
        <v>16.225000000000001</v>
      </c>
      <c r="P262" s="61">
        <f t="shared" si="97"/>
        <v>34.148333333333333</v>
      </c>
      <c r="Q262" s="52">
        <v>30</v>
      </c>
      <c r="R262" s="2">
        <f t="shared" si="98"/>
        <v>11.0625</v>
      </c>
      <c r="S262" s="2">
        <f t="shared" si="99"/>
        <v>6.6375000000000028</v>
      </c>
      <c r="T262" s="2">
        <f t="shared" si="100"/>
        <v>7.2124999999999986</v>
      </c>
      <c r="U262" s="2">
        <f t="shared" si="101"/>
        <v>13.3</v>
      </c>
      <c r="V262" s="2">
        <f t="shared" si="102"/>
        <v>4.4375</v>
      </c>
      <c r="W262" s="2">
        <f t="shared" si="103"/>
        <v>13.774999999999999</v>
      </c>
      <c r="X262" s="2">
        <f t="shared" si="104"/>
        <v>-4.1483333333333334</v>
      </c>
      <c r="Y262" s="2">
        <f t="shared" si="104"/>
        <v>-4.1483333333333334</v>
      </c>
      <c r="Z262" s="2">
        <f t="shared" si="104"/>
        <v>-4.1483333333333334</v>
      </c>
      <c r="AA262" s="2">
        <f t="shared" si="105"/>
        <v>56.425000000000004</v>
      </c>
      <c r="AB262" s="61">
        <f t="shared" si="106"/>
        <v>24.89</v>
      </c>
      <c r="AC262" s="61">
        <f t="shared" si="107"/>
        <v>81.314999999999998</v>
      </c>
      <c r="AD262" s="2">
        <f t="shared" si="108"/>
        <v>4.1483333333333334</v>
      </c>
      <c r="AE262" s="2">
        <f t="shared" si="111"/>
        <v>0</v>
      </c>
      <c r="AF262" s="52">
        <f t="shared" si="109"/>
        <v>81.314999999999998</v>
      </c>
      <c r="AG262" s="2">
        <f t="shared" si="112"/>
        <v>20.741666666666667</v>
      </c>
      <c r="AH262" s="67">
        <f t="shared" si="113"/>
        <v>0.21647535928369546</v>
      </c>
      <c r="AI262" s="67">
        <f t="shared" si="114"/>
        <v>0.78352464071630457</v>
      </c>
      <c r="AJ262" s="2">
        <f t="shared" si="115"/>
        <v>375.63166666666672</v>
      </c>
      <c r="AK262" s="2">
        <f t="shared" si="116"/>
        <v>751.26333333333343</v>
      </c>
    </row>
    <row r="263" spans="1:37">
      <c r="A263" t="s">
        <v>345</v>
      </c>
      <c r="B263">
        <v>4</v>
      </c>
      <c r="C263" s="2">
        <f>VLOOKUP(A263,LB460_CO!B:L,11,0)</f>
        <v>189.88333333333333</v>
      </c>
      <c r="D263" s="2">
        <f>'c'!$B$7</f>
        <v>47.125</v>
      </c>
      <c r="E263" s="2">
        <f t="shared" si="94"/>
        <v>237.00833333333333</v>
      </c>
      <c r="F263" s="2">
        <f>'c'!$E$8</f>
        <v>123.57500000000002</v>
      </c>
      <c r="G263" s="52">
        <f t="shared" si="95"/>
        <v>360.58333333333337</v>
      </c>
      <c r="H263" s="52">
        <f t="shared" si="110"/>
        <v>1442.3333333333335</v>
      </c>
      <c r="I263" s="2">
        <f t="shared" si="96"/>
        <v>47.401666666666664</v>
      </c>
      <c r="J263" s="2">
        <f>propocet!$L$2</f>
        <v>18.9375</v>
      </c>
      <c r="K263" s="2">
        <f>propocet!$L$5</f>
        <v>23.362499999999997</v>
      </c>
      <c r="L263" s="2">
        <f>propocet!$L$9</f>
        <v>22.787500000000001</v>
      </c>
      <c r="M263" s="2">
        <f>propocet!$L$11</f>
        <v>16.7</v>
      </c>
      <c r="N263" s="2">
        <f>propocet!$L$12</f>
        <v>25.5625</v>
      </c>
      <c r="O263" s="2">
        <f>propocet!$L$13</f>
        <v>16.225000000000001</v>
      </c>
      <c r="P263" s="61">
        <f t="shared" si="97"/>
        <v>47.401666666666664</v>
      </c>
      <c r="Q263" s="52">
        <v>30</v>
      </c>
      <c r="R263" s="2">
        <f t="shared" si="98"/>
        <v>11.0625</v>
      </c>
      <c r="S263" s="2">
        <f t="shared" si="99"/>
        <v>6.6375000000000028</v>
      </c>
      <c r="T263" s="2">
        <f t="shared" si="100"/>
        <v>7.2124999999999986</v>
      </c>
      <c r="U263" s="2">
        <f t="shared" si="101"/>
        <v>13.3</v>
      </c>
      <c r="V263" s="2">
        <f t="shared" si="102"/>
        <v>4.4375</v>
      </c>
      <c r="W263" s="2">
        <f t="shared" si="103"/>
        <v>13.774999999999999</v>
      </c>
      <c r="X263" s="2">
        <f t="shared" si="104"/>
        <v>-17.401666666666664</v>
      </c>
      <c r="Y263" s="2">
        <f t="shared" si="104"/>
        <v>-17.401666666666664</v>
      </c>
      <c r="Z263" s="2">
        <f t="shared" si="104"/>
        <v>-17.401666666666664</v>
      </c>
      <c r="AA263" s="2">
        <f t="shared" si="105"/>
        <v>56.425000000000004</v>
      </c>
      <c r="AB263" s="61">
        <f t="shared" si="106"/>
        <v>104.40999999999998</v>
      </c>
      <c r="AC263" s="61">
        <f t="shared" si="107"/>
        <v>160.83499999999998</v>
      </c>
      <c r="AD263" s="2">
        <f t="shared" si="108"/>
        <v>17.401666666666664</v>
      </c>
      <c r="AE263" s="2">
        <f t="shared" si="111"/>
        <v>0</v>
      </c>
      <c r="AF263" s="52">
        <f t="shared" si="109"/>
        <v>160.83499999999998</v>
      </c>
      <c r="AG263" s="2">
        <f t="shared" si="112"/>
        <v>87.008333333333326</v>
      </c>
      <c r="AH263" s="67">
        <f t="shared" si="113"/>
        <v>0.30845674138807289</v>
      </c>
      <c r="AI263" s="67">
        <f t="shared" si="114"/>
        <v>0.69154325861192711</v>
      </c>
      <c r="AJ263" s="2">
        <f t="shared" si="115"/>
        <v>521.41833333333329</v>
      </c>
      <c r="AK263" s="2">
        <f t="shared" si="116"/>
        <v>2085.6733333333332</v>
      </c>
    </row>
    <row r="264" spans="1:37">
      <c r="A264" t="s">
        <v>168</v>
      </c>
      <c r="B264">
        <v>2</v>
      </c>
      <c r="C264" s="2">
        <f>VLOOKUP(A264,LB460_CO!B:L,11,0)</f>
        <v>126.01458333333333</v>
      </c>
      <c r="D264" s="2">
        <f>'c'!$B$7</f>
        <v>47.125</v>
      </c>
      <c r="E264" s="2">
        <f t="shared" si="94"/>
        <v>173.13958333333335</v>
      </c>
      <c r="F264" s="2">
        <f>'c'!$E$8</f>
        <v>123.57500000000002</v>
      </c>
      <c r="G264" s="52">
        <f t="shared" si="95"/>
        <v>296.71458333333339</v>
      </c>
      <c r="H264" s="52">
        <f t="shared" si="110"/>
        <v>593.42916666666679</v>
      </c>
      <c r="I264" s="2">
        <f t="shared" si="96"/>
        <v>34.627916666666671</v>
      </c>
      <c r="J264" s="2">
        <f>propocet!$L$2</f>
        <v>18.9375</v>
      </c>
      <c r="K264" s="2">
        <f>propocet!$L$5</f>
        <v>23.362499999999997</v>
      </c>
      <c r="L264" s="2">
        <f>propocet!$L$9</f>
        <v>22.787500000000001</v>
      </c>
      <c r="M264" s="2">
        <f>propocet!$L$11</f>
        <v>16.7</v>
      </c>
      <c r="N264" s="2">
        <f>propocet!$L$12</f>
        <v>25.5625</v>
      </c>
      <c r="O264" s="2">
        <f>propocet!$L$13</f>
        <v>16.225000000000001</v>
      </c>
      <c r="P264" s="61">
        <f t="shared" si="97"/>
        <v>34.627916666666671</v>
      </c>
      <c r="Q264" s="52">
        <v>30</v>
      </c>
      <c r="R264" s="2">
        <f t="shared" si="98"/>
        <v>11.0625</v>
      </c>
      <c r="S264" s="2">
        <f t="shared" si="99"/>
        <v>6.6375000000000028</v>
      </c>
      <c r="T264" s="2">
        <f t="shared" si="100"/>
        <v>7.2124999999999986</v>
      </c>
      <c r="U264" s="2">
        <f t="shared" si="101"/>
        <v>13.3</v>
      </c>
      <c r="V264" s="2">
        <f t="shared" si="102"/>
        <v>4.4375</v>
      </c>
      <c r="W264" s="2">
        <f t="shared" si="103"/>
        <v>13.774999999999999</v>
      </c>
      <c r="X264" s="2">
        <f t="shared" si="104"/>
        <v>-4.6279166666666711</v>
      </c>
      <c r="Y264" s="2">
        <f t="shared" si="104"/>
        <v>-4.6279166666666711</v>
      </c>
      <c r="Z264" s="2">
        <f t="shared" si="104"/>
        <v>-4.6279166666666711</v>
      </c>
      <c r="AA264" s="2">
        <f t="shared" si="105"/>
        <v>56.425000000000004</v>
      </c>
      <c r="AB264" s="61">
        <f t="shared" si="106"/>
        <v>27.767500000000027</v>
      </c>
      <c r="AC264" s="61">
        <f t="shared" si="107"/>
        <v>84.192500000000024</v>
      </c>
      <c r="AD264" s="2">
        <f t="shared" si="108"/>
        <v>4.6279166666666711</v>
      </c>
      <c r="AE264" s="2">
        <f t="shared" si="111"/>
        <v>0</v>
      </c>
      <c r="AF264" s="52">
        <f t="shared" si="109"/>
        <v>84.192500000000024</v>
      </c>
      <c r="AG264" s="2">
        <f t="shared" si="112"/>
        <v>23.139583333333356</v>
      </c>
      <c r="AH264" s="67">
        <f t="shared" si="113"/>
        <v>0.22103159453803806</v>
      </c>
      <c r="AI264" s="67">
        <f t="shared" si="114"/>
        <v>0.77896840546196189</v>
      </c>
      <c r="AJ264" s="2">
        <f t="shared" si="115"/>
        <v>380.90708333333339</v>
      </c>
      <c r="AK264" s="2">
        <f t="shared" si="116"/>
        <v>761.81416666666678</v>
      </c>
    </row>
    <row r="265" spans="1:37" hidden="1">
      <c r="A265" t="s">
        <v>556</v>
      </c>
      <c r="B265">
        <v>1</v>
      </c>
      <c r="C265" s="2">
        <f>VLOOKUP(A265,LB460_CO!B:L,11,0)</f>
        <v>100.71249999999999</v>
      </c>
      <c r="D265" s="2">
        <f>'c'!$B$7</f>
        <v>47.125</v>
      </c>
      <c r="E265" s="2">
        <f t="shared" si="94"/>
        <v>147.83749999999998</v>
      </c>
      <c r="F265" s="2">
        <f>'c'!$E$8</f>
        <v>123.57500000000002</v>
      </c>
      <c r="G265" s="52">
        <f t="shared" si="95"/>
        <v>271.41250000000002</v>
      </c>
      <c r="H265" s="52">
        <f t="shared" si="110"/>
        <v>271.41250000000002</v>
      </c>
      <c r="I265" s="2">
        <f t="shared" si="96"/>
        <v>29.567499999999995</v>
      </c>
      <c r="J265" s="2">
        <f>propocet!$L$2</f>
        <v>18.9375</v>
      </c>
      <c r="K265" s="2">
        <f>propocet!$L$5</f>
        <v>23.362499999999997</v>
      </c>
      <c r="L265" s="2">
        <f>propocet!$L$9</f>
        <v>22.787500000000001</v>
      </c>
      <c r="M265" s="2">
        <f>propocet!$L$11</f>
        <v>16.7</v>
      </c>
      <c r="N265" s="2">
        <f>propocet!$L$12</f>
        <v>25.5625</v>
      </c>
      <c r="O265" s="2">
        <f>propocet!$L$13</f>
        <v>16.225000000000001</v>
      </c>
      <c r="P265" s="61">
        <f t="shared" si="97"/>
        <v>29.567499999999995</v>
      </c>
      <c r="Q265" s="52">
        <v>30</v>
      </c>
      <c r="R265" s="2">
        <f t="shared" si="98"/>
        <v>11.0625</v>
      </c>
      <c r="S265" s="2">
        <f t="shared" si="99"/>
        <v>6.6375000000000028</v>
      </c>
      <c r="T265" s="2">
        <f t="shared" si="100"/>
        <v>7.2124999999999986</v>
      </c>
      <c r="U265" s="2">
        <f t="shared" si="101"/>
        <v>13.3</v>
      </c>
      <c r="V265" s="2">
        <f t="shared" si="102"/>
        <v>4.4375</v>
      </c>
      <c r="W265" s="2">
        <f t="shared" si="103"/>
        <v>13.774999999999999</v>
      </c>
      <c r="X265" s="2">
        <f t="shared" si="104"/>
        <v>0.43250000000000455</v>
      </c>
      <c r="Y265" s="2">
        <f t="shared" si="104"/>
        <v>0.43250000000000455</v>
      </c>
      <c r="Z265" s="2">
        <f t="shared" si="104"/>
        <v>0.43250000000000455</v>
      </c>
      <c r="AA265" s="2">
        <f t="shared" si="105"/>
        <v>56.425000000000004</v>
      </c>
      <c r="AB265" s="61">
        <f t="shared" si="106"/>
        <v>0</v>
      </c>
      <c r="AC265" s="61">
        <f t="shared" si="107"/>
        <v>56.425000000000004</v>
      </c>
      <c r="AD265" s="2">
        <f t="shared" si="108"/>
        <v>-0.43250000000000455</v>
      </c>
      <c r="AE265" s="2">
        <f t="shared" si="111"/>
        <v>2.1625000000000227</v>
      </c>
      <c r="AF265" s="52">
        <f t="shared" si="109"/>
        <v>58.587500000000027</v>
      </c>
      <c r="AG265" s="2">
        <f t="shared" si="112"/>
        <v>0</v>
      </c>
      <c r="AH265" s="67">
        <f t="shared" si="113"/>
        <v>0.17753787878787888</v>
      </c>
      <c r="AI265" s="67">
        <f t="shared" si="114"/>
        <v>0.82246212121212114</v>
      </c>
      <c r="AJ265" s="2">
        <f t="shared" si="115"/>
        <v>330.00000000000006</v>
      </c>
      <c r="AK265" s="2">
        <f t="shared" si="116"/>
        <v>330.00000000000006</v>
      </c>
    </row>
    <row r="266" spans="1:37">
      <c r="A266" t="s">
        <v>557</v>
      </c>
      <c r="B266">
        <v>2</v>
      </c>
      <c r="C266" s="2">
        <f>VLOOKUP(A266,LB460_CO!B:L,11,0)</f>
        <v>117.32499999999999</v>
      </c>
      <c r="D266" s="2">
        <f>'c'!$B$7</f>
        <v>47.125</v>
      </c>
      <c r="E266" s="2">
        <f t="shared" si="94"/>
        <v>164.45</v>
      </c>
      <c r="F266" s="2">
        <f>'c'!$E$8</f>
        <v>123.57500000000002</v>
      </c>
      <c r="G266" s="52">
        <f t="shared" si="95"/>
        <v>288.02499999999998</v>
      </c>
      <c r="H266" s="52">
        <f t="shared" si="110"/>
        <v>576.04999999999995</v>
      </c>
      <c r="I266" s="2">
        <f t="shared" si="96"/>
        <v>32.89</v>
      </c>
      <c r="J266" s="2">
        <f>propocet!$L$2</f>
        <v>18.9375</v>
      </c>
      <c r="K266" s="2">
        <f>propocet!$L$5</f>
        <v>23.362499999999997</v>
      </c>
      <c r="L266" s="2">
        <f>propocet!$L$9</f>
        <v>22.787500000000001</v>
      </c>
      <c r="M266" s="2">
        <f>propocet!$L$11</f>
        <v>16.7</v>
      </c>
      <c r="N266" s="2">
        <f>propocet!$L$12</f>
        <v>25.5625</v>
      </c>
      <c r="O266" s="2">
        <f>propocet!$L$13</f>
        <v>16.225000000000001</v>
      </c>
      <c r="P266" s="61">
        <f t="shared" si="97"/>
        <v>32.89</v>
      </c>
      <c r="Q266" s="52">
        <v>30</v>
      </c>
      <c r="R266" s="2">
        <f t="shared" si="98"/>
        <v>11.0625</v>
      </c>
      <c r="S266" s="2">
        <f t="shared" si="99"/>
        <v>6.6375000000000028</v>
      </c>
      <c r="T266" s="2">
        <f t="shared" si="100"/>
        <v>7.2124999999999986</v>
      </c>
      <c r="U266" s="2">
        <f t="shared" si="101"/>
        <v>13.3</v>
      </c>
      <c r="V266" s="2">
        <f t="shared" si="102"/>
        <v>4.4375</v>
      </c>
      <c r="W266" s="2">
        <f t="shared" si="103"/>
        <v>13.774999999999999</v>
      </c>
      <c r="X266" s="2">
        <f t="shared" si="104"/>
        <v>-2.8900000000000006</v>
      </c>
      <c r="Y266" s="2">
        <f t="shared" si="104"/>
        <v>-2.8900000000000006</v>
      </c>
      <c r="Z266" s="2">
        <f t="shared" si="104"/>
        <v>-2.8900000000000006</v>
      </c>
      <c r="AA266" s="2">
        <f t="shared" si="105"/>
        <v>56.425000000000004</v>
      </c>
      <c r="AB266" s="61">
        <f t="shared" si="106"/>
        <v>17.340000000000003</v>
      </c>
      <c r="AC266" s="61">
        <f t="shared" si="107"/>
        <v>73.765000000000015</v>
      </c>
      <c r="AD266" s="2">
        <f t="shared" si="108"/>
        <v>2.8900000000000006</v>
      </c>
      <c r="AE266" s="2">
        <f t="shared" si="111"/>
        <v>0</v>
      </c>
      <c r="AF266" s="52">
        <f t="shared" si="109"/>
        <v>73.765000000000015</v>
      </c>
      <c r="AG266" s="2">
        <f t="shared" si="112"/>
        <v>14.450000000000003</v>
      </c>
      <c r="AH266" s="67">
        <f t="shared" si="113"/>
        <v>0.20388899637911498</v>
      </c>
      <c r="AI266" s="67">
        <f t="shared" si="114"/>
        <v>0.79611100362088505</v>
      </c>
      <c r="AJ266" s="2">
        <f t="shared" si="115"/>
        <v>361.78999999999996</v>
      </c>
      <c r="AK266" s="2">
        <f t="shared" si="116"/>
        <v>723.57999999999993</v>
      </c>
    </row>
    <row r="267" spans="1:37">
      <c r="A267" t="s">
        <v>228</v>
      </c>
      <c r="B267">
        <v>6</v>
      </c>
      <c r="C267" s="2">
        <f>VLOOKUP(A267,LB460_CO!B:L,11,0)</f>
        <v>140.22916666666669</v>
      </c>
      <c r="D267" s="2">
        <f>'c'!$B$7</f>
        <v>47.125</v>
      </c>
      <c r="E267" s="2">
        <f t="shared" si="94"/>
        <v>187.35416666666669</v>
      </c>
      <c r="F267" s="2">
        <f>'c'!$E$8</f>
        <v>123.57500000000002</v>
      </c>
      <c r="G267" s="52">
        <f t="shared" si="95"/>
        <v>310.92916666666667</v>
      </c>
      <c r="H267" s="52">
        <f t="shared" si="110"/>
        <v>1865.575</v>
      </c>
      <c r="I267" s="2">
        <f t="shared" si="96"/>
        <v>37.470833333333339</v>
      </c>
      <c r="J267" s="2">
        <f>propocet!$L$2</f>
        <v>18.9375</v>
      </c>
      <c r="K267" s="2">
        <f>propocet!$L$5</f>
        <v>23.362499999999997</v>
      </c>
      <c r="L267" s="2">
        <f>propocet!$L$9</f>
        <v>22.787500000000001</v>
      </c>
      <c r="M267" s="2">
        <f>propocet!$L$11</f>
        <v>16.7</v>
      </c>
      <c r="N267" s="2">
        <f>propocet!$L$12</f>
        <v>25.5625</v>
      </c>
      <c r="O267" s="2">
        <f>propocet!$L$13</f>
        <v>16.225000000000001</v>
      </c>
      <c r="P267" s="61">
        <f t="shared" si="97"/>
        <v>37.470833333333339</v>
      </c>
      <c r="Q267" s="52">
        <v>30</v>
      </c>
      <c r="R267" s="2">
        <f t="shared" si="98"/>
        <v>11.0625</v>
      </c>
      <c r="S267" s="2">
        <f t="shared" si="99"/>
        <v>6.6375000000000028</v>
      </c>
      <c r="T267" s="2">
        <f t="shared" si="100"/>
        <v>7.2124999999999986</v>
      </c>
      <c r="U267" s="2">
        <f t="shared" si="101"/>
        <v>13.3</v>
      </c>
      <c r="V267" s="2">
        <f t="shared" si="102"/>
        <v>4.4375</v>
      </c>
      <c r="W267" s="2">
        <f t="shared" si="103"/>
        <v>13.774999999999999</v>
      </c>
      <c r="X267" s="2">
        <f t="shared" si="104"/>
        <v>-7.4708333333333385</v>
      </c>
      <c r="Y267" s="2">
        <f t="shared" si="104"/>
        <v>-7.4708333333333385</v>
      </c>
      <c r="Z267" s="2">
        <f t="shared" si="104"/>
        <v>-7.4708333333333385</v>
      </c>
      <c r="AA267" s="2">
        <f t="shared" si="105"/>
        <v>56.425000000000004</v>
      </c>
      <c r="AB267" s="61">
        <f t="shared" si="106"/>
        <v>44.825000000000031</v>
      </c>
      <c r="AC267" s="61">
        <f t="shared" si="107"/>
        <v>101.25000000000003</v>
      </c>
      <c r="AD267" s="2">
        <f t="shared" si="108"/>
        <v>7.4708333333333385</v>
      </c>
      <c r="AE267" s="2">
        <f t="shared" si="111"/>
        <v>0</v>
      </c>
      <c r="AF267" s="52">
        <f t="shared" si="109"/>
        <v>101.25000000000003</v>
      </c>
      <c r="AG267" s="2">
        <f t="shared" si="112"/>
        <v>37.354166666666693</v>
      </c>
      <c r="AH267" s="67">
        <f t="shared" si="113"/>
        <v>0.24564560314588116</v>
      </c>
      <c r="AI267" s="67">
        <f t="shared" si="114"/>
        <v>0.75435439685411887</v>
      </c>
      <c r="AJ267" s="2">
        <f t="shared" si="115"/>
        <v>412.17916666666667</v>
      </c>
      <c r="AK267" s="2">
        <f t="shared" si="116"/>
        <v>2473.0749999999998</v>
      </c>
    </row>
    <row r="268" spans="1:37">
      <c r="A268" t="s">
        <v>229</v>
      </c>
      <c r="B268">
        <v>8</v>
      </c>
      <c r="C268" s="2">
        <f>VLOOKUP(A268,LB460_CO!B:L,11,0)</f>
        <v>140.22916666666669</v>
      </c>
      <c r="D268" s="2">
        <f>'c'!$B$7</f>
        <v>47.125</v>
      </c>
      <c r="E268" s="2">
        <f t="shared" si="94"/>
        <v>187.35416666666669</v>
      </c>
      <c r="F268" s="2">
        <f>'c'!$E$8</f>
        <v>123.57500000000002</v>
      </c>
      <c r="G268" s="52">
        <f t="shared" si="95"/>
        <v>310.92916666666667</v>
      </c>
      <c r="H268" s="52">
        <f t="shared" si="110"/>
        <v>2487.4333333333334</v>
      </c>
      <c r="I268" s="2">
        <f t="shared" si="96"/>
        <v>37.470833333333339</v>
      </c>
      <c r="J268" s="2">
        <f>propocet!$L$2</f>
        <v>18.9375</v>
      </c>
      <c r="K268" s="2">
        <f>propocet!$L$5</f>
        <v>23.362499999999997</v>
      </c>
      <c r="L268" s="2">
        <f>propocet!$L$9</f>
        <v>22.787500000000001</v>
      </c>
      <c r="M268" s="2">
        <f>propocet!$L$11</f>
        <v>16.7</v>
      </c>
      <c r="N268" s="2">
        <f>propocet!$L$12</f>
        <v>25.5625</v>
      </c>
      <c r="O268" s="2">
        <f>propocet!$L$13</f>
        <v>16.225000000000001</v>
      </c>
      <c r="P268" s="61">
        <f t="shared" si="97"/>
        <v>37.470833333333339</v>
      </c>
      <c r="Q268" s="52">
        <v>30</v>
      </c>
      <c r="R268" s="2">
        <f t="shared" si="98"/>
        <v>11.0625</v>
      </c>
      <c r="S268" s="2">
        <f t="shared" si="99"/>
        <v>6.6375000000000028</v>
      </c>
      <c r="T268" s="2">
        <f t="shared" si="100"/>
        <v>7.2124999999999986</v>
      </c>
      <c r="U268" s="2">
        <f t="shared" si="101"/>
        <v>13.3</v>
      </c>
      <c r="V268" s="2">
        <f t="shared" si="102"/>
        <v>4.4375</v>
      </c>
      <c r="W268" s="2">
        <f t="shared" si="103"/>
        <v>13.774999999999999</v>
      </c>
      <c r="X268" s="2">
        <f t="shared" si="104"/>
        <v>-7.4708333333333385</v>
      </c>
      <c r="Y268" s="2">
        <f t="shared" si="104"/>
        <v>-7.4708333333333385</v>
      </c>
      <c r="Z268" s="2">
        <f t="shared" si="104"/>
        <v>-7.4708333333333385</v>
      </c>
      <c r="AA268" s="2">
        <f t="shared" si="105"/>
        <v>56.425000000000004</v>
      </c>
      <c r="AB268" s="61">
        <f t="shared" si="106"/>
        <v>44.825000000000031</v>
      </c>
      <c r="AC268" s="61">
        <f t="shared" si="107"/>
        <v>101.25000000000003</v>
      </c>
      <c r="AD268" s="2">
        <f t="shared" si="108"/>
        <v>7.4708333333333385</v>
      </c>
      <c r="AE268" s="2">
        <f t="shared" si="111"/>
        <v>0</v>
      </c>
      <c r="AF268" s="52">
        <f t="shared" si="109"/>
        <v>101.25000000000003</v>
      </c>
      <c r="AG268" s="2">
        <f t="shared" si="112"/>
        <v>37.354166666666693</v>
      </c>
      <c r="AH268" s="67">
        <f t="shared" si="113"/>
        <v>0.24564560314588116</v>
      </c>
      <c r="AI268" s="67">
        <f t="shared" si="114"/>
        <v>0.75435439685411887</v>
      </c>
      <c r="AJ268" s="2">
        <f t="shared" si="115"/>
        <v>412.17916666666667</v>
      </c>
      <c r="AK268" s="2">
        <f t="shared" si="116"/>
        <v>3297.4333333333334</v>
      </c>
    </row>
    <row r="269" spans="1:37">
      <c r="A269" t="s">
        <v>230</v>
      </c>
      <c r="B269">
        <v>1</v>
      </c>
      <c r="C269" s="2">
        <f>VLOOKUP(A269,LB460_CO!B:L,11,0)</f>
        <v>140.22916666666669</v>
      </c>
      <c r="D269" s="2">
        <f>'c'!$B$7</f>
        <v>47.125</v>
      </c>
      <c r="E269" s="2">
        <f t="shared" si="94"/>
        <v>187.35416666666669</v>
      </c>
      <c r="F269" s="2">
        <f>'c'!$E$8</f>
        <v>123.57500000000002</v>
      </c>
      <c r="G269" s="52">
        <f t="shared" si="95"/>
        <v>310.92916666666667</v>
      </c>
      <c r="H269" s="52">
        <f t="shared" si="110"/>
        <v>310.92916666666667</v>
      </c>
      <c r="I269" s="2">
        <f t="shared" si="96"/>
        <v>37.470833333333339</v>
      </c>
      <c r="J269" s="2">
        <f>propocet!$L$2</f>
        <v>18.9375</v>
      </c>
      <c r="K269" s="2">
        <f>propocet!$L$5</f>
        <v>23.362499999999997</v>
      </c>
      <c r="L269" s="2">
        <f>propocet!$L$9</f>
        <v>22.787500000000001</v>
      </c>
      <c r="M269" s="2">
        <f>propocet!$L$11</f>
        <v>16.7</v>
      </c>
      <c r="N269" s="2">
        <f>propocet!$L$12</f>
        <v>25.5625</v>
      </c>
      <c r="O269" s="2">
        <f>propocet!$L$13</f>
        <v>16.225000000000001</v>
      </c>
      <c r="P269" s="61">
        <f t="shared" si="97"/>
        <v>37.470833333333339</v>
      </c>
      <c r="Q269" s="52">
        <v>30</v>
      </c>
      <c r="R269" s="2">
        <f t="shared" si="98"/>
        <v>11.0625</v>
      </c>
      <c r="S269" s="2">
        <f t="shared" si="99"/>
        <v>6.6375000000000028</v>
      </c>
      <c r="T269" s="2">
        <f t="shared" si="100"/>
        <v>7.2124999999999986</v>
      </c>
      <c r="U269" s="2">
        <f t="shared" si="101"/>
        <v>13.3</v>
      </c>
      <c r="V269" s="2">
        <f t="shared" si="102"/>
        <v>4.4375</v>
      </c>
      <c r="W269" s="2">
        <f t="shared" si="103"/>
        <v>13.774999999999999</v>
      </c>
      <c r="X269" s="2">
        <f t="shared" si="104"/>
        <v>-7.4708333333333385</v>
      </c>
      <c r="Y269" s="2">
        <f t="shared" si="104"/>
        <v>-7.4708333333333385</v>
      </c>
      <c r="Z269" s="2">
        <f t="shared" si="104"/>
        <v>-7.4708333333333385</v>
      </c>
      <c r="AA269" s="2">
        <f t="shared" si="105"/>
        <v>56.425000000000004</v>
      </c>
      <c r="AB269" s="61">
        <f t="shared" si="106"/>
        <v>44.825000000000031</v>
      </c>
      <c r="AC269" s="61">
        <f t="shared" si="107"/>
        <v>101.25000000000003</v>
      </c>
      <c r="AD269" s="2">
        <f t="shared" si="108"/>
        <v>7.4708333333333385</v>
      </c>
      <c r="AE269" s="2">
        <f t="shared" si="111"/>
        <v>0</v>
      </c>
      <c r="AF269" s="52">
        <f t="shared" si="109"/>
        <v>101.25000000000003</v>
      </c>
      <c r="AG269" s="2">
        <f t="shared" si="112"/>
        <v>37.354166666666693</v>
      </c>
      <c r="AH269" s="67">
        <f t="shared" si="113"/>
        <v>0.24564560314588116</v>
      </c>
      <c r="AI269" s="67">
        <f t="shared" si="114"/>
        <v>0.75435439685411887</v>
      </c>
      <c r="AJ269" s="2">
        <f t="shared" si="115"/>
        <v>412.17916666666667</v>
      </c>
      <c r="AK269" s="2">
        <f t="shared" si="116"/>
        <v>412.17916666666667</v>
      </c>
    </row>
    <row r="270" spans="1:37" hidden="1">
      <c r="A270" t="s">
        <v>558</v>
      </c>
      <c r="B270">
        <v>4</v>
      </c>
      <c r="C270" s="2">
        <f>VLOOKUP(A270,LB460_CO!B:L,11,0)</f>
        <v>69.032291666666666</v>
      </c>
      <c r="D270" s="2">
        <f>'c'!$B$7</f>
        <v>47.125</v>
      </c>
      <c r="E270" s="2">
        <f t="shared" si="94"/>
        <v>116.15729166666667</v>
      </c>
      <c r="F270" s="2">
        <f>'c'!$E$8</f>
        <v>123.57500000000002</v>
      </c>
      <c r="G270" s="52">
        <f t="shared" si="95"/>
        <v>239.7322916666667</v>
      </c>
      <c r="H270" s="52">
        <f t="shared" si="110"/>
        <v>958.92916666666679</v>
      </c>
      <c r="I270" s="2">
        <f t="shared" si="96"/>
        <v>23.231458333333332</v>
      </c>
      <c r="J270" s="2">
        <f>propocet!$L$2</f>
        <v>18.9375</v>
      </c>
      <c r="K270" s="2">
        <f>propocet!$L$5</f>
        <v>23.362499999999997</v>
      </c>
      <c r="L270" s="2">
        <f>propocet!$L$9</f>
        <v>22.787500000000001</v>
      </c>
      <c r="M270" s="2">
        <f>propocet!$L$11</f>
        <v>16.7</v>
      </c>
      <c r="N270" s="2">
        <f>propocet!$L$12</f>
        <v>25.5625</v>
      </c>
      <c r="O270" s="2">
        <f>propocet!$L$13</f>
        <v>16.225000000000001</v>
      </c>
      <c r="P270" s="61">
        <f t="shared" si="97"/>
        <v>25.5625</v>
      </c>
      <c r="Q270" s="52">
        <v>30</v>
      </c>
      <c r="R270" s="2">
        <f t="shared" si="98"/>
        <v>11.0625</v>
      </c>
      <c r="S270" s="2">
        <f t="shared" si="99"/>
        <v>6.6375000000000028</v>
      </c>
      <c r="T270" s="2">
        <f t="shared" si="100"/>
        <v>7.2124999999999986</v>
      </c>
      <c r="U270" s="2">
        <f t="shared" si="101"/>
        <v>13.3</v>
      </c>
      <c r="V270" s="2">
        <f t="shared" si="102"/>
        <v>4.4375</v>
      </c>
      <c r="W270" s="2">
        <f t="shared" si="103"/>
        <v>13.774999999999999</v>
      </c>
      <c r="X270" s="2">
        <f t="shared" si="104"/>
        <v>6.7685416666666676</v>
      </c>
      <c r="Y270" s="2">
        <f t="shared" si="104"/>
        <v>6.7685416666666676</v>
      </c>
      <c r="Z270" s="2">
        <f t="shared" si="104"/>
        <v>6.7685416666666676</v>
      </c>
      <c r="AA270" s="2">
        <f t="shared" si="105"/>
        <v>56.425000000000004</v>
      </c>
      <c r="AB270" s="61">
        <f t="shared" si="106"/>
        <v>0</v>
      </c>
      <c r="AC270" s="61">
        <f t="shared" si="107"/>
        <v>56.425000000000004</v>
      </c>
      <c r="AD270" s="2">
        <f t="shared" si="108"/>
        <v>-4.4375</v>
      </c>
      <c r="AE270" s="2">
        <f t="shared" si="111"/>
        <v>22.1875</v>
      </c>
      <c r="AF270" s="52">
        <f t="shared" si="109"/>
        <v>78.612500000000011</v>
      </c>
      <c r="AG270" s="2">
        <f t="shared" si="112"/>
        <v>0</v>
      </c>
      <c r="AH270" s="67">
        <f t="shared" si="113"/>
        <v>0.238219696969697</v>
      </c>
      <c r="AI270" s="67">
        <f t="shared" si="114"/>
        <v>0.76178030303030297</v>
      </c>
      <c r="AJ270" s="2">
        <f t="shared" si="115"/>
        <v>318.34479166666671</v>
      </c>
      <c r="AK270" s="2">
        <f t="shared" si="116"/>
        <v>1273.3791666666668</v>
      </c>
    </row>
    <row r="271" spans="1:37">
      <c r="A271" t="s">
        <v>231</v>
      </c>
      <c r="B271">
        <v>2</v>
      </c>
      <c r="C271" s="2">
        <f>VLOOKUP(A271,LB460_CO!B:L,11,0)</f>
        <v>161.55104166666669</v>
      </c>
      <c r="D271" s="2">
        <f>'c'!$B$7</f>
        <v>47.125</v>
      </c>
      <c r="E271" s="2">
        <f t="shared" si="94"/>
        <v>208.67604166666669</v>
      </c>
      <c r="F271" s="2">
        <f>'c'!$E$8</f>
        <v>123.57500000000002</v>
      </c>
      <c r="G271" s="52">
        <f t="shared" si="95"/>
        <v>332.25104166666671</v>
      </c>
      <c r="H271" s="52">
        <f t="shared" si="110"/>
        <v>664.50208333333342</v>
      </c>
      <c r="I271" s="2">
        <f t="shared" si="96"/>
        <v>41.73520833333334</v>
      </c>
      <c r="J271" s="2">
        <f>propocet!$L$2</f>
        <v>18.9375</v>
      </c>
      <c r="K271" s="2">
        <f>propocet!$L$5</f>
        <v>23.362499999999997</v>
      </c>
      <c r="L271" s="2">
        <f>propocet!$L$9</f>
        <v>22.787500000000001</v>
      </c>
      <c r="M271" s="2">
        <f>propocet!$L$11</f>
        <v>16.7</v>
      </c>
      <c r="N271" s="2">
        <f>propocet!$L$12</f>
        <v>25.5625</v>
      </c>
      <c r="O271" s="2">
        <f>propocet!$L$13</f>
        <v>16.225000000000001</v>
      </c>
      <c r="P271" s="61">
        <f t="shared" si="97"/>
        <v>41.73520833333334</v>
      </c>
      <c r="Q271" s="52">
        <v>30</v>
      </c>
      <c r="R271" s="2">
        <f t="shared" si="98"/>
        <v>11.0625</v>
      </c>
      <c r="S271" s="2">
        <f t="shared" si="99"/>
        <v>6.6375000000000028</v>
      </c>
      <c r="T271" s="2">
        <f t="shared" si="100"/>
        <v>7.2124999999999986</v>
      </c>
      <c r="U271" s="2">
        <f t="shared" si="101"/>
        <v>13.3</v>
      </c>
      <c r="V271" s="2">
        <f t="shared" si="102"/>
        <v>4.4375</v>
      </c>
      <c r="W271" s="2">
        <f t="shared" si="103"/>
        <v>13.774999999999999</v>
      </c>
      <c r="X271" s="2">
        <f t="shared" si="104"/>
        <v>-11.73520833333334</v>
      </c>
      <c r="Y271" s="2">
        <f t="shared" si="104"/>
        <v>-11.73520833333334</v>
      </c>
      <c r="Z271" s="2">
        <f t="shared" si="104"/>
        <v>-11.73520833333334</v>
      </c>
      <c r="AA271" s="2">
        <f t="shared" si="105"/>
        <v>56.425000000000004</v>
      </c>
      <c r="AB271" s="61">
        <f t="shared" si="106"/>
        <v>70.411250000000038</v>
      </c>
      <c r="AC271" s="61">
        <f t="shared" si="107"/>
        <v>126.83625000000004</v>
      </c>
      <c r="AD271" s="2">
        <f t="shared" si="108"/>
        <v>11.73520833333334</v>
      </c>
      <c r="AE271" s="2">
        <f t="shared" si="111"/>
        <v>0</v>
      </c>
      <c r="AF271" s="52">
        <f t="shared" si="109"/>
        <v>126.83625000000004</v>
      </c>
      <c r="AG271" s="2">
        <f t="shared" si="112"/>
        <v>58.676041666666698</v>
      </c>
      <c r="AH271" s="67">
        <f t="shared" si="113"/>
        <v>0.27627915715012447</v>
      </c>
      <c r="AI271" s="67">
        <f t="shared" si="114"/>
        <v>0.72372084284987559</v>
      </c>
      <c r="AJ271" s="2">
        <f t="shared" si="115"/>
        <v>459.08729166666672</v>
      </c>
      <c r="AK271" s="2">
        <f t="shared" si="116"/>
        <v>918.17458333333343</v>
      </c>
    </row>
    <row r="272" spans="1:37">
      <c r="A272" t="s">
        <v>169</v>
      </c>
      <c r="B272">
        <v>20</v>
      </c>
      <c r="C272" s="2">
        <f>VLOOKUP(A272,LB460_CO!B:L,11,0)</f>
        <v>199.78750000000002</v>
      </c>
      <c r="D272" s="2">
        <f>'c'!$B$7</f>
        <v>47.125</v>
      </c>
      <c r="E272" s="2">
        <f t="shared" si="94"/>
        <v>246.91250000000002</v>
      </c>
      <c r="F272" s="2">
        <f>'c'!$E$8</f>
        <v>123.57500000000002</v>
      </c>
      <c r="G272" s="52">
        <f t="shared" si="95"/>
        <v>370.48750000000007</v>
      </c>
      <c r="H272" s="52">
        <f t="shared" si="110"/>
        <v>7409.7500000000018</v>
      </c>
      <c r="I272" s="2">
        <f t="shared" si="96"/>
        <v>49.382500000000007</v>
      </c>
      <c r="J272" s="2">
        <f>propocet!$L$2</f>
        <v>18.9375</v>
      </c>
      <c r="K272" s="2">
        <f>propocet!$L$5</f>
        <v>23.362499999999997</v>
      </c>
      <c r="L272" s="2">
        <f>propocet!$L$9</f>
        <v>22.787500000000001</v>
      </c>
      <c r="M272" s="2">
        <f>propocet!$L$11</f>
        <v>16.7</v>
      </c>
      <c r="N272" s="2">
        <f>propocet!$L$12</f>
        <v>25.5625</v>
      </c>
      <c r="O272" s="2">
        <f>propocet!$L$13</f>
        <v>16.225000000000001</v>
      </c>
      <c r="P272" s="61">
        <f t="shared" si="97"/>
        <v>49.382500000000007</v>
      </c>
      <c r="Q272" s="52">
        <v>30</v>
      </c>
      <c r="R272" s="2">
        <f t="shared" si="98"/>
        <v>11.0625</v>
      </c>
      <c r="S272" s="2">
        <f t="shared" si="99"/>
        <v>6.6375000000000028</v>
      </c>
      <c r="T272" s="2">
        <f t="shared" si="100"/>
        <v>7.2124999999999986</v>
      </c>
      <c r="U272" s="2">
        <f t="shared" si="101"/>
        <v>13.3</v>
      </c>
      <c r="V272" s="2">
        <f t="shared" si="102"/>
        <v>4.4375</v>
      </c>
      <c r="W272" s="2">
        <f t="shared" si="103"/>
        <v>13.774999999999999</v>
      </c>
      <c r="X272" s="2">
        <f t="shared" si="104"/>
        <v>-19.382500000000007</v>
      </c>
      <c r="Y272" s="2">
        <f t="shared" si="104"/>
        <v>-19.382500000000007</v>
      </c>
      <c r="Z272" s="2">
        <f t="shared" si="104"/>
        <v>-19.382500000000007</v>
      </c>
      <c r="AA272" s="2">
        <f t="shared" si="105"/>
        <v>56.425000000000004</v>
      </c>
      <c r="AB272" s="61">
        <f t="shared" si="106"/>
        <v>116.29500000000004</v>
      </c>
      <c r="AC272" s="61">
        <f t="shared" si="107"/>
        <v>172.72000000000006</v>
      </c>
      <c r="AD272" s="2">
        <f t="shared" si="108"/>
        <v>19.382500000000007</v>
      </c>
      <c r="AE272" s="2">
        <f t="shared" si="111"/>
        <v>0</v>
      </c>
      <c r="AF272" s="52">
        <f t="shared" si="109"/>
        <v>172.72000000000006</v>
      </c>
      <c r="AG272" s="2">
        <f t="shared" si="112"/>
        <v>96.912500000000037</v>
      </c>
      <c r="AH272" s="67">
        <f t="shared" si="113"/>
        <v>0.3179632092708588</v>
      </c>
      <c r="AI272" s="67">
        <f t="shared" si="114"/>
        <v>0.68203679072914114</v>
      </c>
      <c r="AJ272" s="2">
        <f t="shared" si="115"/>
        <v>543.2075000000001</v>
      </c>
      <c r="AK272" s="2">
        <f t="shared" si="116"/>
        <v>10864.150000000001</v>
      </c>
    </row>
    <row r="273" spans="1:37">
      <c r="A273" t="s">
        <v>306</v>
      </c>
      <c r="B273">
        <v>1</v>
      </c>
      <c r="C273" s="2">
        <f>VLOOKUP(A273,LB460_CO!B:L,11,0)</f>
        <v>154.40208333333334</v>
      </c>
      <c r="D273" s="2">
        <f>'c'!$B$7</f>
        <v>47.125</v>
      </c>
      <c r="E273" s="2">
        <f t="shared" si="94"/>
        <v>201.52708333333334</v>
      </c>
      <c r="F273" s="2">
        <f>'c'!$E$8</f>
        <v>123.57500000000002</v>
      </c>
      <c r="G273" s="52">
        <f t="shared" si="95"/>
        <v>325.10208333333333</v>
      </c>
      <c r="H273" s="52">
        <f t="shared" si="110"/>
        <v>325.10208333333333</v>
      </c>
      <c r="I273" s="2">
        <f t="shared" si="96"/>
        <v>40.305416666666666</v>
      </c>
      <c r="J273" s="2">
        <f>propocet!$L$2</f>
        <v>18.9375</v>
      </c>
      <c r="K273" s="2">
        <f>propocet!$L$5</f>
        <v>23.362499999999997</v>
      </c>
      <c r="L273" s="2">
        <f>propocet!$L$9</f>
        <v>22.787500000000001</v>
      </c>
      <c r="M273" s="2">
        <f>propocet!$L$11</f>
        <v>16.7</v>
      </c>
      <c r="N273" s="2">
        <f>propocet!$L$12</f>
        <v>25.5625</v>
      </c>
      <c r="O273" s="2">
        <f>propocet!$L$13</f>
        <v>16.225000000000001</v>
      </c>
      <c r="P273" s="61">
        <f t="shared" si="97"/>
        <v>40.305416666666666</v>
      </c>
      <c r="Q273" s="52">
        <v>30</v>
      </c>
      <c r="R273" s="2">
        <f t="shared" si="98"/>
        <v>11.0625</v>
      </c>
      <c r="S273" s="2">
        <f t="shared" si="99"/>
        <v>6.6375000000000028</v>
      </c>
      <c r="T273" s="2">
        <f t="shared" si="100"/>
        <v>7.2124999999999986</v>
      </c>
      <c r="U273" s="2">
        <f t="shared" si="101"/>
        <v>13.3</v>
      </c>
      <c r="V273" s="2">
        <f t="shared" si="102"/>
        <v>4.4375</v>
      </c>
      <c r="W273" s="2">
        <f t="shared" si="103"/>
        <v>13.774999999999999</v>
      </c>
      <c r="X273" s="2">
        <f t="shared" si="104"/>
        <v>-10.305416666666666</v>
      </c>
      <c r="Y273" s="2">
        <f t="shared" si="104"/>
        <v>-10.305416666666666</v>
      </c>
      <c r="Z273" s="2">
        <f t="shared" si="104"/>
        <v>-10.305416666666666</v>
      </c>
      <c r="AA273" s="2">
        <f t="shared" si="105"/>
        <v>56.425000000000004</v>
      </c>
      <c r="AB273" s="61">
        <f t="shared" si="106"/>
        <v>61.832499999999996</v>
      </c>
      <c r="AC273" s="61">
        <f t="shared" si="107"/>
        <v>118.25749999999999</v>
      </c>
      <c r="AD273" s="2">
        <f t="shared" si="108"/>
        <v>10.305416666666666</v>
      </c>
      <c r="AE273" s="2">
        <f t="shared" si="111"/>
        <v>0</v>
      </c>
      <c r="AF273" s="52">
        <f t="shared" si="109"/>
        <v>118.25749999999999</v>
      </c>
      <c r="AG273" s="2">
        <f t="shared" si="112"/>
        <v>51.52708333333333</v>
      </c>
      <c r="AH273" s="67">
        <f t="shared" si="113"/>
        <v>0.26673044735133161</v>
      </c>
      <c r="AI273" s="67">
        <f t="shared" si="114"/>
        <v>0.73326955264866833</v>
      </c>
      <c r="AJ273" s="2">
        <f t="shared" si="115"/>
        <v>443.35958333333332</v>
      </c>
      <c r="AK273" s="2">
        <f t="shared" si="116"/>
        <v>443.35958333333332</v>
      </c>
    </row>
    <row r="274" spans="1:37">
      <c r="A274" t="s">
        <v>346</v>
      </c>
      <c r="B274">
        <v>1</v>
      </c>
      <c r="C274" s="2">
        <f>VLOOKUP(A274,LB460_CO!B:L,11,0)</f>
        <v>147.23958333333334</v>
      </c>
      <c r="D274" s="2">
        <f>'c'!$B$7</f>
        <v>47.125</v>
      </c>
      <c r="E274" s="2">
        <f t="shared" si="94"/>
        <v>194.36458333333334</v>
      </c>
      <c r="F274" s="2">
        <f>'c'!$E$8</f>
        <v>123.57500000000002</v>
      </c>
      <c r="G274" s="52">
        <f t="shared" si="95"/>
        <v>317.93958333333336</v>
      </c>
      <c r="H274" s="52">
        <f t="shared" si="110"/>
        <v>317.93958333333336</v>
      </c>
      <c r="I274" s="2">
        <f t="shared" si="96"/>
        <v>38.872916666666669</v>
      </c>
      <c r="J274" s="2">
        <f>propocet!$L$2</f>
        <v>18.9375</v>
      </c>
      <c r="K274" s="2">
        <f>propocet!$L$5</f>
        <v>23.362499999999997</v>
      </c>
      <c r="L274" s="2">
        <f>propocet!$L$9</f>
        <v>22.787500000000001</v>
      </c>
      <c r="M274" s="2">
        <f>propocet!$L$11</f>
        <v>16.7</v>
      </c>
      <c r="N274" s="2">
        <f>propocet!$L$12</f>
        <v>25.5625</v>
      </c>
      <c r="O274" s="2">
        <f>propocet!$L$13</f>
        <v>16.225000000000001</v>
      </c>
      <c r="P274" s="61">
        <f t="shared" si="97"/>
        <v>38.872916666666669</v>
      </c>
      <c r="Q274" s="52">
        <v>30</v>
      </c>
      <c r="R274" s="2">
        <f t="shared" si="98"/>
        <v>11.0625</v>
      </c>
      <c r="S274" s="2">
        <f t="shared" si="99"/>
        <v>6.6375000000000028</v>
      </c>
      <c r="T274" s="2">
        <f t="shared" si="100"/>
        <v>7.2124999999999986</v>
      </c>
      <c r="U274" s="2">
        <f t="shared" si="101"/>
        <v>13.3</v>
      </c>
      <c r="V274" s="2">
        <f t="shared" si="102"/>
        <v>4.4375</v>
      </c>
      <c r="W274" s="2">
        <f t="shared" si="103"/>
        <v>13.774999999999999</v>
      </c>
      <c r="X274" s="2">
        <f t="shared" si="104"/>
        <v>-8.8729166666666686</v>
      </c>
      <c r="Y274" s="2">
        <f t="shared" si="104"/>
        <v>-8.8729166666666686</v>
      </c>
      <c r="Z274" s="2">
        <f t="shared" si="104"/>
        <v>-8.8729166666666686</v>
      </c>
      <c r="AA274" s="2">
        <f t="shared" si="105"/>
        <v>56.425000000000004</v>
      </c>
      <c r="AB274" s="61">
        <f t="shared" si="106"/>
        <v>53.237500000000011</v>
      </c>
      <c r="AC274" s="61">
        <f t="shared" si="107"/>
        <v>109.66250000000002</v>
      </c>
      <c r="AD274" s="2">
        <f t="shared" si="108"/>
        <v>8.8729166666666686</v>
      </c>
      <c r="AE274" s="2">
        <f t="shared" si="111"/>
        <v>0</v>
      </c>
      <c r="AF274" s="52">
        <f t="shared" si="109"/>
        <v>109.66250000000002</v>
      </c>
      <c r="AG274" s="2">
        <f t="shared" si="112"/>
        <v>44.364583333333343</v>
      </c>
      <c r="AH274" s="67">
        <f t="shared" si="113"/>
        <v>0.25645922757236339</v>
      </c>
      <c r="AI274" s="67">
        <f t="shared" si="114"/>
        <v>0.74354077242763661</v>
      </c>
      <c r="AJ274" s="2">
        <f t="shared" si="115"/>
        <v>427.60208333333338</v>
      </c>
      <c r="AK274" s="2">
        <f t="shared" si="116"/>
        <v>427.60208333333338</v>
      </c>
    </row>
    <row r="275" spans="1:37">
      <c r="A275" t="s">
        <v>347</v>
      </c>
      <c r="B275">
        <v>10</v>
      </c>
      <c r="C275" s="2">
        <f>VLOOKUP(A275,LB460_CO!B:L,11,0)</f>
        <v>155.6</v>
      </c>
      <c r="D275" s="2">
        <f>'c'!$B$7</f>
        <v>47.125</v>
      </c>
      <c r="E275" s="2">
        <f t="shared" si="94"/>
        <v>202.72499999999999</v>
      </c>
      <c r="F275" s="2">
        <f>'c'!$E$8</f>
        <v>123.57500000000002</v>
      </c>
      <c r="G275" s="52">
        <f t="shared" si="95"/>
        <v>326.3</v>
      </c>
      <c r="H275" s="52">
        <f t="shared" si="110"/>
        <v>3263</v>
      </c>
      <c r="I275" s="2">
        <f t="shared" si="96"/>
        <v>40.545000000000002</v>
      </c>
      <c r="J275" s="2">
        <f>propocet!$L$2</f>
        <v>18.9375</v>
      </c>
      <c r="K275" s="2">
        <f>propocet!$L$5</f>
        <v>23.362499999999997</v>
      </c>
      <c r="L275" s="2">
        <f>propocet!$L$9</f>
        <v>22.787500000000001</v>
      </c>
      <c r="M275" s="2">
        <f>propocet!$L$11</f>
        <v>16.7</v>
      </c>
      <c r="N275" s="2">
        <f>propocet!$L$12</f>
        <v>25.5625</v>
      </c>
      <c r="O275" s="2">
        <f>propocet!$L$13</f>
        <v>16.225000000000001</v>
      </c>
      <c r="P275" s="61">
        <f t="shared" si="97"/>
        <v>40.545000000000002</v>
      </c>
      <c r="Q275" s="52">
        <v>30</v>
      </c>
      <c r="R275" s="2">
        <f t="shared" si="98"/>
        <v>11.0625</v>
      </c>
      <c r="S275" s="2">
        <f t="shared" si="99"/>
        <v>6.6375000000000028</v>
      </c>
      <c r="T275" s="2">
        <f t="shared" si="100"/>
        <v>7.2124999999999986</v>
      </c>
      <c r="U275" s="2">
        <f t="shared" si="101"/>
        <v>13.3</v>
      </c>
      <c r="V275" s="2">
        <f t="shared" si="102"/>
        <v>4.4375</v>
      </c>
      <c r="W275" s="2">
        <f t="shared" si="103"/>
        <v>13.774999999999999</v>
      </c>
      <c r="X275" s="2">
        <f t="shared" si="104"/>
        <v>-10.545000000000002</v>
      </c>
      <c r="Y275" s="2">
        <f t="shared" si="104"/>
        <v>-10.545000000000002</v>
      </c>
      <c r="Z275" s="2">
        <f t="shared" si="104"/>
        <v>-10.545000000000002</v>
      </c>
      <c r="AA275" s="2">
        <f t="shared" si="105"/>
        <v>56.425000000000004</v>
      </c>
      <c r="AB275" s="61">
        <f t="shared" si="106"/>
        <v>63.27000000000001</v>
      </c>
      <c r="AC275" s="61">
        <f t="shared" si="107"/>
        <v>119.69500000000002</v>
      </c>
      <c r="AD275" s="2">
        <f t="shared" si="108"/>
        <v>10.545000000000002</v>
      </c>
      <c r="AE275" s="2">
        <f t="shared" si="111"/>
        <v>0</v>
      </c>
      <c r="AF275" s="52">
        <f t="shared" si="109"/>
        <v>119.69500000000002</v>
      </c>
      <c r="AG275" s="2">
        <f t="shared" si="112"/>
        <v>52.725000000000009</v>
      </c>
      <c r="AH275" s="67">
        <f t="shared" si="113"/>
        <v>0.26837744817767017</v>
      </c>
      <c r="AI275" s="67">
        <f t="shared" si="114"/>
        <v>0.73162255182232983</v>
      </c>
      <c r="AJ275" s="2">
        <f t="shared" si="115"/>
        <v>445.995</v>
      </c>
      <c r="AK275" s="2">
        <f t="shared" si="116"/>
        <v>4459.95</v>
      </c>
    </row>
    <row r="276" spans="1:37">
      <c r="A276" t="s">
        <v>170</v>
      </c>
      <c r="B276">
        <v>12</v>
      </c>
      <c r="C276" s="2">
        <f>VLOOKUP(A276,LB460_CO!B:L,11,0)</f>
        <v>117.7625</v>
      </c>
      <c r="D276" s="2">
        <f>'c'!$B$7</f>
        <v>47.125</v>
      </c>
      <c r="E276" s="2">
        <f t="shared" si="94"/>
        <v>164.88749999999999</v>
      </c>
      <c r="F276" s="2">
        <f>'c'!$E$8</f>
        <v>123.57500000000002</v>
      </c>
      <c r="G276" s="52">
        <f t="shared" si="95"/>
        <v>288.46249999999998</v>
      </c>
      <c r="H276" s="52">
        <f t="shared" si="110"/>
        <v>3461.5499999999997</v>
      </c>
      <c r="I276" s="2">
        <f t="shared" si="96"/>
        <v>32.977499999999999</v>
      </c>
      <c r="J276" s="2">
        <f>propocet!$L$2</f>
        <v>18.9375</v>
      </c>
      <c r="K276" s="2">
        <f>propocet!$L$5</f>
        <v>23.362499999999997</v>
      </c>
      <c r="L276" s="2">
        <f>propocet!$L$9</f>
        <v>22.787500000000001</v>
      </c>
      <c r="M276" s="2">
        <f>propocet!$L$11</f>
        <v>16.7</v>
      </c>
      <c r="N276" s="2">
        <f>propocet!$L$12</f>
        <v>25.5625</v>
      </c>
      <c r="O276" s="2">
        <f>propocet!$L$13</f>
        <v>16.225000000000001</v>
      </c>
      <c r="P276" s="61">
        <f t="shared" si="97"/>
        <v>32.977499999999999</v>
      </c>
      <c r="Q276" s="52">
        <v>30</v>
      </c>
      <c r="R276" s="2">
        <f t="shared" si="98"/>
        <v>11.0625</v>
      </c>
      <c r="S276" s="2">
        <f t="shared" si="99"/>
        <v>6.6375000000000028</v>
      </c>
      <c r="T276" s="2">
        <f t="shared" si="100"/>
        <v>7.2124999999999986</v>
      </c>
      <c r="U276" s="2">
        <f t="shared" si="101"/>
        <v>13.3</v>
      </c>
      <c r="V276" s="2">
        <f t="shared" si="102"/>
        <v>4.4375</v>
      </c>
      <c r="W276" s="2">
        <f t="shared" si="103"/>
        <v>13.774999999999999</v>
      </c>
      <c r="X276" s="2">
        <f t="shared" si="104"/>
        <v>-2.9774999999999991</v>
      </c>
      <c r="Y276" s="2">
        <f t="shared" si="104"/>
        <v>-2.9774999999999991</v>
      </c>
      <c r="Z276" s="2">
        <f t="shared" si="104"/>
        <v>-2.9774999999999991</v>
      </c>
      <c r="AA276" s="2">
        <f t="shared" si="105"/>
        <v>56.425000000000004</v>
      </c>
      <c r="AB276" s="61">
        <f t="shared" si="106"/>
        <v>17.864999999999995</v>
      </c>
      <c r="AC276" s="61">
        <f t="shared" si="107"/>
        <v>74.289999999999992</v>
      </c>
      <c r="AD276" s="2">
        <f t="shared" si="108"/>
        <v>2.9774999999999991</v>
      </c>
      <c r="AE276" s="2">
        <f t="shared" si="111"/>
        <v>0</v>
      </c>
      <c r="AF276" s="52">
        <f t="shared" si="109"/>
        <v>74.289999999999992</v>
      </c>
      <c r="AG276" s="2">
        <f t="shared" si="112"/>
        <v>14.887499999999996</v>
      </c>
      <c r="AH276" s="67">
        <f t="shared" si="113"/>
        <v>0.20479528052873514</v>
      </c>
      <c r="AI276" s="67">
        <f t="shared" si="114"/>
        <v>0.79520471947126481</v>
      </c>
      <c r="AJ276" s="2">
        <f t="shared" si="115"/>
        <v>362.75249999999994</v>
      </c>
      <c r="AK276" s="2">
        <f t="shared" si="116"/>
        <v>4353.0299999999988</v>
      </c>
    </row>
    <row r="277" spans="1:37">
      <c r="A277" t="s">
        <v>348</v>
      </c>
      <c r="B277">
        <v>2</v>
      </c>
      <c r="C277" s="2">
        <f>VLOOKUP(A277,LB460_CO!B:L,11,0)</f>
        <v>221.01249999999999</v>
      </c>
      <c r="D277" s="2">
        <f>'c'!$B$7</f>
        <v>47.125</v>
      </c>
      <c r="E277" s="2">
        <f t="shared" si="94"/>
        <v>268.13749999999999</v>
      </c>
      <c r="F277" s="2">
        <f>'c'!$E$8</f>
        <v>123.57500000000002</v>
      </c>
      <c r="G277" s="52">
        <f t="shared" si="95"/>
        <v>391.71249999999998</v>
      </c>
      <c r="H277" s="52">
        <f t="shared" si="110"/>
        <v>783.42499999999995</v>
      </c>
      <c r="I277" s="2">
        <f t="shared" si="96"/>
        <v>53.627499999999998</v>
      </c>
      <c r="J277" s="2">
        <f>propocet!$L$2</f>
        <v>18.9375</v>
      </c>
      <c r="K277" s="2">
        <f>propocet!$L$5</f>
        <v>23.362499999999997</v>
      </c>
      <c r="L277" s="2">
        <f>propocet!$L$9</f>
        <v>22.787500000000001</v>
      </c>
      <c r="M277" s="2">
        <f>propocet!$L$11</f>
        <v>16.7</v>
      </c>
      <c r="N277" s="2">
        <f>propocet!$L$12</f>
        <v>25.5625</v>
      </c>
      <c r="O277" s="2">
        <f>propocet!$L$13</f>
        <v>16.225000000000001</v>
      </c>
      <c r="P277" s="61">
        <f t="shared" si="97"/>
        <v>53.627499999999998</v>
      </c>
      <c r="Q277" s="52">
        <v>30</v>
      </c>
      <c r="R277" s="2">
        <f t="shared" si="98"/>
        <v>11.0625</v>
      </c>
      <c r="S277" s="2">
        <f t="shared" si="99"/>
        <v>6.6375000000000028</v>
      </c>
      <c r="T277" s="2">
        <f t="shared" si="100"/>
        <v>7.2124999999999986</v>
      </c>
      <c r="U277" s="2">
        <f t="shared" si="101"/>
        <v>13.3</v>
      </c>
      <c r="V277" s="2">
        <f t="shared" si="102"/>
        <v>4.4375</v>
      </c>
      <c r="W277" s="2">
        <f t="shared" si="103"/>
        <v>13.774999999999999</v>
      </c>
      <c r="X277" s="2">
        <f t="shared" si="104"/>
        <v>-23.627499999999998</v>
      </c>
      <c r="Y277" s="2">
        <f t="shared" si="104"/>
        <v>-23.627499999999998</v>
      </c>
      <c r="Z277" s="2">
        <f t="shared" si="104"/>
        <v>-23.627499999999998</v>
      </c>
      <c r="AA277" s="2">
        <f t="shared" si="105"/>
        <v>56.425000000000004</v>
      </c>
      <c r="AB277" s="61">
        <f t="shared" si="106"/>
        <v>141.76499999999999</v>
      </c>
      <c r="AC277" s="61">
        <f t="shared" si="107"/>
        <v>198.19</v>
      </c>
      <c r="AD277" s="2">
        <f t="shared" si="108"/>
        <v>23.627499999999998</v>
      </c>
      <c r="AE277" s="2">
        <f t="shared" si="111"/>
        <v>0</v>
      </c>
      <c r="AF277" s="52">
        <f t="shared" si="109"/>
        <v>198.19</v>
      </c>
      <c r="AG277" s="2">
        <f t="shared" si="112"/>
        <v>118.13749999999999</v>
      </c>
      <c r="AH277" s="67">
        <f t="shared" si="113"/>
        <v>0.33597077483143406</v>
      </c>
      <c r="AI277" s="67">
        <f t="shared" si="114"/>
        <v>0.664029225168566</v>
      </c>
      <c r="AJ277" s="2">
        <f t="shared" si="115"/>
        <v>589.90249999999992</v>
      </c>
      <c r="AK277" s="2">
        <f t="shared" si="116"/>
        <v>1179.8049999999998</v>
      </c>
    </row>
    <row r="278" spans="1:37">
      <c r="A278" t="s">
        <v>667</v>
      </c>
      <c r="B278">
        <v>1</v>
      </c>
      <c r="C278" s="2">
        <f>VLOOKUP(A278,LB460_CO!B:L,11,0)</f>
        <v>187.75</v>
      </c>
      <c r="D278" s="2">
        <f>'c'!$B$7</f>
        <v>47.125</v>
      </c>
      <c r="E278" s="2">
        <f t="shared" si="94"/>
        <v>234.875</v>
      </c>
      <c r="F278" s="2">
        <f>'c'!$E$8</f>
        <v>123.57500000000002</v>
      </c>
      <c r="G278" s="52">
        <f t="shared" si="95"/>
        <v>358.45000000000005</v>
      </c>
      <c r="H278" s="52">
        <f t="shared" si="110"/>
        <v>358.45000000000005</v>
      </c>
      <c r="I278" s="2">
        <f t="shared" si="96"/>
        <v>46.975000000000001</v>
      </c>
      <c r="J278" s="2">
        <f>propocet!$L$2</f>
        <v>18.9375</v>
      </c>
      <c r="K278" s="2">
        <f>propocet!$L$5</f>
        <v>23.362499999999997</v>
      </c>
      <c r="L278" s="2">
        <f>propocet!$L$9</f>
        <v>22.787500000000001</v>
      </c>
      <c r="M278" s="2">
        <f>propocet!$L$11</f>
        <v>16.7</v>
      </c>
      <c r="N278" s="2">
        <f>propocet!$L$12</f>
        <v>25.5625</v>
      </c>
      <c r="O278" s="2">
        <f>propocet!$L$13</f>
        <v>16.225000000000001</v>
      </c>
      <c r="P278" s="61">
        <f t="shared" si="97"/>
        <v>46.975000000000001</v>
      </c>
      <c r="Q278" s="52">
        <v>30</v>
      </c>
      <c r="R278" s="2">
        <f t="shared" si="98"/>
        <v>11.0625</v>
      </c>
      <c r="S278" s="2">
        <f t="shared" si="99"/>
        <v>6.6375000000000028</v>
      </c>
      <c r="T278" s="2">
        <f t="shared" si="100"/>
        <v>7.2124999999999986</v>
      </c>
      <c r="U278" s="2">
        <f t="shared" si="101"/>
        <v>13.3</v>
      </c>
      <c r="V278" s="2">
        <f t="shared" si="102"/>
        <v>4.4375</v>
      </c>
      <c r="W278" s="2">
        <f t="shared" si="103"/>
        <v>13.774999999999999</v>
      </c>
      <c r="X278" s="2">
        <f t="shared" si="104"/>
        <v>-16.975000000000001</v>
      </c>
      <c r="Y278" s="2">
        <f t="shared" si="104"/>
        <v>-16.975000000000001</v>
      </c>
      <c r="Z278" s="2">
        <f t="shared" si="104"/>
        <v>-16.975000000000001</v>
      </c>
      <c r="AA278" s="2">
        <f t="shared" si="105"/>
        <v>56.425000000000004</v>
      </c>
      <c r="AB278" s="61">
        <f t="shared" si="106"/>
        <v>101.85000000000001</v>
      </c>
      <c r="AC278" s="61">
        <f t="shared" si="107"/>
        <v>158.27500000000001</v>
      </c>
      <c r="AD278" s="2">
        <f t="shared" si="108"/>
        <v>16.975000000000001</v>
      </c>
      <c r="AE278" s="2">
        <f t="shared" si="111"/>
        <v>0</v>
      </c>
      <c r="AF278" s="52">
        <f t="shared" si="109"/>
        <v>158.27500000000001</v>
      </c>
      <c r="AG278" s="2">
        <f t="shared" si="112"/>
        <v>84.875</v>
      </c>
      <c r="AH278" s="67">
        <f t="shared" si="113"/>
        <v>0.30630412695340847</v>
      </c>
      <c r="AI278" s="67">
        <f t="shared" si="114"/>
        <v>0.69369587304659153</v>
      </c>
      <c r="AJ278" s="2">
        <f t="shared" si="115"/>
        <v>516.72500000000002</v>
      </c>
      <c r="AK278" s="2">
        <f t="shared" si="116"/>
        <v>516.72500000000002</v>
      </c>
    </row>
    <row r="279" spans="1:37">
      <c r="A279" t="s">
        <v>349</v>
      </c>
      <c r="B279">
        <v>2</v>
      </c>
      <c r="C279" s="2">
        <f>VLOOKUP(A279,LB460_CO!B:L,11,0)</f>
        <v>221.01249999999999</v>
      </c>
      <c r="D279" s="2">
        <f>'c'!$B$7</f>
        <v>47.125</v>
      </c>
      <c r="E279" s="2">
        <f t="shared" si="94"/>
        <v>268.13749999999999</v>
      </c>
      <c r="F279" s="2">
        <f>'c'!$E$8</f>
        <v>123.57500000000002</v>
      </c>
      <c r="G279" s="52">
        <f t="shared" si="95"/>
        <v>391.71249999999998</v>
      </c>
      <c r="H279" s="52">
        <f t="shared" si="110"/>
        <v>783.42499999999995</v>
      </c>
      <c r="I279" s="2">
        <f t="shared" si="96"/>
        <v>53.627499999999998</v>
      </c>
      <c r="J279" s="2">
        <f>propocet!$L$2</f>
        <v>18.9375</v>
      </c>
      <c r="K279" s="2">
        <f>propocet!$L$5</f>
        <v>23.362499999999997</v>
      </c>
      <c r="L279" s="2">
        <f>propocet!$L$9</f>
        <v>22.787500000000001</v>
      </c>
      <c r="M279" s="2">
        <f>propocet!$L$11</f>
        <v>16.7</v>
      </c>
      <c r="N279" s="2">
        <f>propocet!$L$12</f>
        <v>25.5625</v>
      </c>
      <c r="O279" s="2">
        <f>propocet!$L$13</f>
        <v>16.225000000000001</v>
      </c>
      <c r="P279" s="61">
        <f t="shared" si="97"/>
        <v>53.627499999999998</v>
      </c>
      <c r="Q279" s="52">
        <v>30</v>
      </c>
      <c r="R279" s="2">
        <f t="shared" si="98"/>
        <v>11.0625</v>
      </c>
      <c r="S279" s="2">
        <f t="shared" si="99"/>
        <v>6.6375000000000028</v>
      </c>
      <c r="T279" s="2">
        <f t="shared" si="100"/>
        <v>7.2124999999999986</v>
      </c>
      <c r="U279" s="2">
        <f t="shared" si="101"/>
        <v>13.3</v>
      </c>
      <c r="V279" s="2">
        <f t="shared" si="102"/>
        <v>4.4375</v>
      </c>
      <c r="W279" s="2">
        <f t="shared" si="103"/>
        <v>13.774999999999999</v>
      </c>
      <c r="X279" s="2">
        <f t="shared" si="104"/>
        <v>-23.627499999999998</v>
      </c>
      <c r="Y279" s="2">
        <f t="shared" si="104"/>
        <v>-23.627499999999998</v>
      </c>
      <c r="Z279" s="2">
        <f t="shared" si="104"/>
        <v>-23.627499999999998</v>
      </c>
      <c r="AA279" s="2">
        <f t="shared" si="105"/>
        <v>56.425000000000004</v>
      </c>
      <c r="AB279" s="61">
        <f t="shared" si="106"/>
        <v>141.76499999999999</v>
      </c>
      <c r="AC279" s="61">
        <f t="shared" si="107"/>
        <v>198.19</v>
      </c>
      <c r="AD279" s="2">
        <f t="shared" si="108"/>
        <v>23.627499999999998</v>
      </c>
      <c r="AE279" s="2">
        <f t="shared" si="111"/>
        <v>0</v>
      </c>
      <c r="AF279" s="52">
        <f t="shared" si="109"/>
        <v>198.19</v>
      </c>
      <c r="AG279" s="2">
        <f t="shared" si="112"/>
        <v>118.13749999999999</v>
      </c>
      <c r="AH279" s="67">
        <f t="shared" si="113"/>
        <v>0.33597077483143406</v>
      </c>
      <c r="AI279" s="67">
        <f t="shared" si="114"/>
        <v>0.664029225168566</v>
      </c>
      <c r="AJ279" s="2">
        <f t="shared" si="115"/>
        <v>589.90249999999992</v>
      </c>
      <c r="AK279" s="2">
        <f t="shared" si="116"/>
        <v>1179.8049999999998</v>
      </c>
    </row>
    <row r="280" spans="1:37">
      <c r="A280" t="s">
        <v>171</v>
      </c>
      <c r="B280">
        <v>1</v>
      </c>
      <c r="C280" s="2">
        <f>VLOOKUP(A280,LB460_CO!B:L,11,0)</f>
        <v>150.58750000000001</v>
      </c>
      <c r="D280" s="2">
        <f>'c'!$B$7</f>
        <v>47.125</v>
      </c>
      <c r="E280" s="2">
        <f t="shared" si="94"/>
        <v>197.71250000000001</v>
      </c>
      <c r="F280" s="2">
        <f>'c'!$E$8</f>
        <v>123.57500000000002</v>
      </c>
      <c r="G280" s="52">
        <f t="shared" si="95"/>
        <v>321.28750000000002</v>
      </c>
      <c r="H280" s="52">
        <f t="shared" si="110"/>
        <v>321.28750000000002</v>
      </c>
      <c r="I280" s="2">
        <f t="shared" si="96"/>
        <v>39.542500000000004</v>
      </c>
      <c r="J280" s="2">
        <f>propocet!$L$2</f>
        <v>18.9375</v>
      </c>
      <c r="K280" s="2">
        <f>propocet!$L$5</f>
        <v>23.362499999999997</v>
      </c>
      <c r="L280" s="2">
        <f>propocet!$L$9</f>
        <v>22.787500000000001</v>
      </c>
      <c r="M280" s="2">
        <f>propocet!$L$11</f>
        <v>16.7</v>
      </c>
      <c r="N280" s="2">
        <f>propocet!$L$12</f>
        <v>25.5625</v>
      </c>
      <c r="O280" s="2">
        <f>propocet!$L$13</f>
        <v>16.225000000000001</v>
      </c>
      <c r="P280" s="61">
        <f t="shared" si="97"/>
        <v>39.542500000000004</v>
      </c>
      <c r="Q280" s="52">
        <v>30</v>
      </c>
      <c r="R280" s="2">
        <f t="shared" si="98"/>
        <v>11.0625</v>
      </c>
      <c r="S280" s="2">
        <f t="shared" si="99"/>
        <v>6.6375000000000028</v>
      </c>
      <c r="T280" s="2">
        <f t="shared" si="100"/>
        <v>7.2124999999999986</v>
      </c>
      <c r="U280" s="2">
        <f t="shared" si="101"/>
        <v>13.3</v>
      </c>
      <c r="V280" s="2">
        <f t="shared" si="102"/>
        <v>4.4375</v>
      </c>
      <c r="W280" s="2">
        <f t="shared" si="103"/>
        <v>13.774999999999999</v>
      </c>
      <c r="X280" s="2">
        <f t="shared" si="104"/>
        <v>-9.542500000000004</v>
      </c>
      <c r="Y280" s="2">
        <f t="shared" si="104"/>
        <v>-9.542500000000004</v>
      </c>
      <c r="Z280" s="2">
        <f t="shared" si="104"/>
        <v>-9.542500000000004</v>
      </c>
      <c r="AA280" s="2">
        <f t="shared" si="105"/>
        <v>56.425000000000004</v>
      </c>
      <c r="AB280" s="61">
        <f t="shared" si="106"/>
        <v>57.255000000000024</v>
      </c>
      <c r="AC280" s="61">
        <f t="shared" si="107"/>
        <v>113.68000000000004</v>
      </c>
      <c r="AD280" s="2">
        <f t="shared" si="108"/>
        <v>9.542500000000004</v>
      </c>
      <c r="AE280" s="2">
        <f t="shared" si="111"/>
        <v>0</v>
      </c>
      <c r="AF280" s="52">
        <f t="shared" si="109"/>
        <v>113.68000000000004</v>
      </c>
      <c r="AG280" s="2">
        <f t="shared" si="112"/>
        <v>47.71250000000002</v>
      </c>
      <c r="AH280" s="67">
        <f t="shared" si="113"/>
        <v>0.26135285969641414</v>
      </c>
      <c r="AI280" s="67">
        <f t="shared" si="114"/>
        <v>0.73864714030358591</v>
      </c>
      <c r="AJ280" s="2">
        <f t="shared" si="115"/>
        <v>434.96750000000009</v>
      </c>
      <c r="AK280" s="2">
        <f t="shared" si="116"/>
        <v>434.96750000000009</v>
      </c>
    </row>
    <row r="281" spans="1:37">
      <c r="A281" t="s">
        <v>232</v>
      </c>
      <c r="B281">
        <v>2</v>
      </c>
      <c r="C281" s="2">
        <f>VLOOKUP(A281,LB460_CO!B:L,11,0)</f>
        <v>168.65833333333336</v>
      </c>
      <c r="D281" s="2">
        <f>'c'!$B$7</f>
        <v>47.125</v>
      </c>
      <c r="E281" s="2">
        <f t="shared" si="94"/>
        <v>215.78333333333336</v>
      </c>
      <c r="F281" s="2">
        <f>'c'!$E$8</f>
        <v>123.57500000000002</v>
      </c>
      <c r="G281" s="52">
        <f t="shared" si="95"/>
        <v>339.35833333333335</v>
      </c>
      <c r="H281" s="52">
        <f t="shared" si="110"/>
        <v>678.7166666666667</v>
      </c>
      <c r="I281" s="2">
        <f t="shared" si="96"/>
        <v>43.156666666666673</v>
      </c>
      <c r="J281" s="2">
        <f>propocet!$L$2</f>
        <v>18.9375</v>
      </c>
      <c r="K281" s="2">
        <f>propocet!$L$5</f>
        <v>23.362499999999997</v>
      </c>
      <c r="L281" s="2">
        <f>propocet!$L$9</f>
        <v>22.787500000000001</v>
      </c>
      <c r="M281" s="2">
        <f>propocet!$L$11</f>
        <v>16.7</v>
      </c>
      <c r="N281" s="2">
        <f>propocet!$L$12</f>
        <v>25.5625</v>
      </c>
      <c r="O281" s="2">
        <f>propocet!$L$13</f>
        <v>16.225000000000001</v>
      </c>
      <c r="P281" s="61">
        <f t="shared" si="97"/>
        <v>43.156666666666673</v>
      </c>
      <c r="Q281" s="52">
        <v>30</v>
      </c>
      <c r="R281" s="2">
        <f t="shared" si="98"/>
        <v>11.0625</v>
      </c>
      <c r="S281" s="2">
        <f t="shared" si="99"/>
        <v>6.6375000000000028</v>
      </c>
      <c r="T281" s="2">
        <f t="shared" si="100"/>
        <v>7.2124999999999986</v>
      </c>
      <c r="U281" s="2">
        <f t="shared" si="101"/>
        <v>13.3</v>
      </c>
      <c r="V281" s="2">
        <f t="shared" si="102"/>
        <v>4.4375</v>
      </c>
      <c r="W281" s="2">
        <f t="shared" si="103"/>
        <v>13.774999999999999</v>
      </c>
      <c r="X281" s="2">
        <f t="shared" si="104"/>
        <v>-13.156666666666673</v>
      </c>
      <c r="Y281" s="2">
        <f t="shared" si="104"/>
        <v>-13.156666666666673</v>
      </c>
      <c r="Z281" s="2">
        <f t="shared" si="104"/>
        <v>-13.156666666666673</v>
      </c>
      <c r="AA281" s="2">
        <f t="shared" si="105"/>
        <v>56.425000000000004</v>
      </c>
      <c r="AB281" s="61">
        <f t="shared" si="106"/>
        <v>78.94000000000004</v>
      </c>
      <c r="AC281" s="61">
        <f t="shared" si="107"/>
        <v>135.36500000000004</v>
      </c>
      <c r="AD281" s="2">
        <f t="shared" si="108"/>
        <v>13.156666666666673</v>
      </c>
      <c r="AE281" s="2">
        <f t="shared" si="111"/>
        <v>0</v>
      </c>
      <c r="AF281" s="52">
        <f t="shared" si="109"/>
        <v>135.36500000000004</v>
      </c>
      <c r="AG281" s="2">
        <f t="shared" si="112"/>
        <v>65.78333333333336</v>
      </c>
      <c r="AH281" s="67">
        <f t="shared" si="113"/>
        <v>0.28514503184310863</v>
      </c>
      <c r="AI281" s="67">
        <f t="shared" si="114"/>
        <v>0.71485496815689142</v>
      </c>
      <c r="AJ281" s="2">
        <f t="shared" si="115"/>
        <v>474.72333333333336</v>
      </c>
      <c r="AK281" s="2">
        <f t="shared" si="116"/>
        <v>949.44666666666672</v>
      </c>
    </row>
    <row r="282" spans="1:37">
      <c r="A282" t="s">
        <v>350</v>
      </c>
      <c r="B282">
        <v>1</v>
      </c>
      <c r="C282" s="2">
        <f>VLOOKUP(A282,LB460_CO!B:L,11,0)</f>
        <v>147.23958333333334</v>
      </c>
      <c r="D282" s="2">
        <f>'c'!$B$7</f>
        <v>47.125</v>
      </c>
      <c r="E282" s="2">
        <f t="shared" si="94"/>
        <v>194.36458333333334</v>
      </c>
      <c r="F282" s="2">
        <f>'c'!$E$8</f>
        <v>123.57500000000002</v>
      </c>
      <c r="G282" s="52">
        <f t="shared" si="95"/>
        <v>317.93958333333336</v>
      </c>
      <c r="H282" s="52">
        <f t="shared" si="110"/>
        <v>317.93958333333336</v>
      </c>
      <c r="I282" s="2">
        <f t="shared" si="96"/>
        <v>38.872916666666669</v>
      </c>
      <c r="J282" s="2">
        <f>propocet!$L$2</f>
        <v>18.9375</v>
      </c>
      <c r="K282" s="2">
        <f>propocet!$L$5</f>
        <v>23.362499999999997</v>
      </c>
      <c r="L282" s="2">
        <f>propocet!$L$9</f>
        <v>22.787500000000001</v>
      </c>
      <c r="M282" s="2">
        <f>propocet!$L$11</f>
        <v>16.7</v>
      </c>
      <c r="N282" s="2">
        <f>propocet!$L$12</f>
        <v>25.5625</v>
      </c>
      <c r="O282" s="2">
        <f>propocet!$L$13</f>
        <v>16.225000000000001</v>
      </c>
      <c r="P282" s="61">
        <f t="shared" si="97"/>
        <v>38.872916666666669</v>
      </c>
      <c r="Q282" s="52">
        <v>30</v>
      </c>
      <c r="R282" s="2">
        <f t="shared" si="98"/>
        <v>11.0625</v>
      </c>
      <c r="S282" s="2">
        <f t="shared" si="99"/>
        <v>6.6375000000000028</v>
      </c>
      <c r="T282" s="2">
        <f t="shared" si="100"/>
        <v>7.2124999999999986</v>
      </c>
      <c r="U282" s="2">
        <f t="shared" si="101"/>
        <v>13.3</v>
      </c>
      <c r="V282" s="2">
        <f t="shared" si="102"/>
        <v>4.4375</v>
      </c>
      <c r="W282" s="2">
        <f t="shared" si="103"/>
        <v>13.774999999999999</v>
      </c>
      <c r="X282" s="2">
        <f t="shared" si="104"/>
        <v>-8.8729166666666686</v>
      </c>
      <c r="Y282" s="2">
        <f t="shared" si="104"/>
        <v>-8.8729166666666686</v>
      </c>
      <c r="Z282" s="2">
        <f t="shared" si="104"/>
        <v>-8.8729166666666686</v>
      </c>
      <c r="AA282" s="2">
        <f t="shared" si="105"/>
        <v>56.425000000000004</v>
      </c>
      <c r="AB282" s="61">
        <f t="shared" si="106"/>
        <v>53.237500000000011</v>
      </c>
      <c r="AC282" s="61">
        <f t="shared" si="107"/>
        <v>109.66250000000002</v>
      </c>
      <c r="AD282" s="2">
        <f t="shared" si="108"/>
        <v>8.8729166666666686</v>
      </c>
      <c r="AE282" s="2">
        <f t="shared" si="111"/>
        <v>0</v>
      </c>
      <c r="AF282" s="52">
        <f t="shared" si="109"/>
        <v>109.66250000000002</v>
      </c>
      <c r="AG282" s="2">
        <f t="shared" si="112"/>
        <v>44.364583333333343</v>
      </c>
      <c r="AH282" s="67">
        <f t="shared" si="113"/>
        <v>0.25645922757236339</v>
      </c>
      <c r="AI282" s="67">
        <f t="shared" si="114"/>
        <v>0.74354077242763661</v>
      </c>
      <c r="AJ282" s="2">
        <f t="shared" si="115"/>
        <v>427.60208333333338</v>
      </c>
      <c r="AK282" s="2">
        <f t="shared" si="116"/>
        <v>427.60208333333338</v>
      </c>
    </row>
    <row r="283" spans="1:37">
      <c r="A283" t="s">
        <v>430</v>
      </c>
      <c r="B283">
        <v>2</v>
      </c>
      <c r="C283" s="2">
        <f>VLOOKUP(A283,LB460_CO!B:L,11,0)</f>
        <v>193.03749999999999</v>
      </c>
      <c r="D283" s="2">
        <f>'c'!$B$7</f>
        <v>47.125</v>
      </c>
      <c r="E283" s="2">
        <f t="shared" si="94"/>
        <v>240.16249999999999</v>
      </c>
      <c r="F283" s="2">
        <f>'c'!$E$8</f>
        <v>123.57500000000002</v>
      </c>
      <c r="G283" s="52">
        <f t="shared" si="95"/>
        <v>363.73750000000001</v>
      </c>
      <c r="H283" s="52">
        <f t="shared" si="110"/>
        <v>727.47500000000002</v>
      </c>
      <c r="I283" s="2">
        <f t="shared" si="96"/>
        <v>48.032499999999999</v>
      </c>
      <c r="J283" s="2">
        <f>propocet!$L$2</f>
        <v>18.9375</v>
      </c>
      <c r="K283" s="2">
        <f>propocet!$L$5</f>
        <v>23.362499999999997</v>
      </c>
      <c r="L283" s="2">
        <f>propocet!$L$9</f>
        <v>22.787500000000001</v>
      </c>
      <c r="M283" s="2">
        <f>propocet!$L$11</f>
        <v>16.7</v>
      </c>
      <c r="N283" s="2">
        <f>propocet!$L$12</f>
        <v>25.5625</v>
      </c>
      <c r="O283" s="2">
        <f>propocet!$L$13</f>
        <v>16.225000000000001</v>
      </c>
      <c r="P283" s="61">
        <f t="shared" si="97"/>
        <v>48.032499999999999</v>
      </c>
      <c r="Q283" s="52">
        <v>30</v>
      </c>
      <c r="R283" s="2">
        <f t="shared" si="98"/>
        <v>11.0625</v>
      </c>
      <c r="S283" s="2">
        <f t="shared" si="99"/>
        <v>6.6375000000000028</v>
      </c>
      <c r="T283" s="2">
        <f t="shared" si="100"/>
        <v>7.2124999999999986</v>
      </c>
      <c r="U283" s="2">
        <f t="shared" si="101"/>
        <v>13.3</v>
      </c>
      <c r="V283" s="2">
        <f t="shared" si="102"/>
        <v>4.4375</v>
      </c>
      <c r="W283" s="2">
        <f t="shared" si="103"/>
        <v>13.774999999999999</v>
      </c>
      <c r="X283" s="2">
        <f t="shared" si="104"/>
        <v>-18.032499999999999</v>
      </c>
      <c r="Y283" s="2">
        <f t="shared" si="104"/>
        <v>-18.032499999999999</v>
      </c>
      <c r="Z283" s="2">
        <f t="shared" si="104"/>
        <v>-18.032499999999999</v>
      </c>
      <c r="AA283" s="2">
        <f t="shared" si="105"/>
        <v>56.425000000000004</v>
      </c>
      <c r="AB283" s="61">
        <f t="shared" si="106"/>
        <v>108.19499999999999</v>
      </c>
      <c r="AC283" s="61">
        <f t="shared" si="107"/>
        <v>164.62</v>
      </c>
      <c r="AD283" s="2">
        <f t="shared" si="108"/>
        <v>18.032499999999999</v>
      </c>
      <c r="AE283" s="2">
        <f t="shared" si="111"/>
        <v>0</v>
      </c>
      <c r="AF283" s="52">
        <f t="shared" si="109"/>
        <v>164.62</v>
      </c>
      <c r="AG283" s="2">
        <f t="shared" si="112"/>
        <v>90.162499999999994</v>
      </c>
      <c r="AH283" s="67">
        <f t="shared" si="113"/>
        <v>0.31156934461988334</v>
      </c>
      <c r="AI283" s="67">
        <f t="shared" si="114"/>
        <v>0.68843065538011672</v>
      </c>
      <c r="AJ283" s="2">
        <f t="shared" si="115"/>
        <v>528.35750000000007</v>
      </c>
      <c r="AK283" s="2">
        <f t="shared" si="116"/>
        <v>1056.7150000000001</v>
      </c>
    </row>
    <row r="284" spans="1:37">
      <c r="A284" t="s">
        <v>351</v>
      </c>
      <c r="B284">
        <v>2</v>
      </c>
      <c r="C284" s="2">
        <f>VLOOKUP(A284,LB460_CO!B:L,11,0)</f>
        <v>147.23958333333334</v>
      </c>
      <c r="D284" s="2">
        <f>'c'!$B$7</f>
        <v>47.125</v>
      </c>
      <c r="E284" s="2">
        <f t="shared" si="94"/>
        <v>194.36458333333334</v>
      </c>
      <c r="F284" s="2">
        <f>'c'!$E$8</f>
        <v>123.57500000000002</v>
      </c>
      <c r="G284" s="52">
        <f t="shared" si="95"/>
        <v>317.93958333333336</v>
      </c>
      <c r="H284" s="52">
        <f t="shared" si="110"/>
        <v>635.87916666666672</v>
      </c>
      <c r="I284" s="2">
        <f t="shared" si="96"/>
        <v>38.872916666666669</v>
      </c>
      <c r="J284" s="2">
        <f>propocet!$L$2</f>
        <v>18.9375</v>
      </c>
      <c r="K284" s="2">
        <f>propocet!$L$5</f>
        <v>23.362499999999997</v>
      </c>
      <c r="L284" s="2">
        <f>propocet!$L$9</f>
        <v>22.787500000000001</v>
      </c>
      <c r="M284" s="2">
        <f>propocet!$L$11</f>
        <v>16.7</v>
      </c>
      <c r="N284" s="2">
        <f>propocet!$L$12</f>
        <v>25.5625</v>
      </c>
      <c r="O284" s="2">
        <f>propocet!$L$13</f>
        <v>16.225000000000001</v>
      </c>
      <c r="P284" s="61">
        <f t="shared" si="97"/>
        <v>38.872916666666669</v>
      </c>
      <c r="Q284" s="52">
        <v>30</v>
      </c>
      <c r="R284" s="2">
        <f t="shared" si="98"/>
        <v>11.0625</v>
      </c>
      <c r="S284" s="2">
        <f t="shared" si="99"/>
        <v>6.6375000000000028</v>
      </c>
      <c r="T284" s="2">
        <f t="shared" si="100"/>
        <v>7.2124999999999986</v>
      </c>
      <c r="U284" s="2">
        <f t="shared" si="101"/>
        <v>13.3</v>
      </c>
      <c r="V284" s="2">
        <f t="shared" si="102"/>
        <v>4.4375</v>
      </c>
      <c r="W284" s="2">
        <f t="shared" si="103"/>
        <v>13.774999999999999</v>
      </c>
      <c r="X284" s="2">
        <f t="shared" si="104"/>
        <v>-8.8729166666666686</v>
      </c>
      <c r="Y284" s="2">
        <f t="shared" si="104"/>
        <v>-8.8729166666666686</v>
      </c>
      <c r="Z284" s="2">
        <f t="shared" si="104"/>
        <v>-8.8729166666666686</v>
      </c>
      <c r="AA284" s="2">
        <f t="shared" si="105"/>
        <v>56.425000000000004</v>
      </c>
      <c r="AB284" s="61">
        <f t="shared" si="106"/>
        <v>53.237500000000011</v>
      </c>
      <c r="AC284" s="61">
        <f t="shared" si="107"/>
        <v>109.66250000000002</v>
      </c>
      <c r="AD284" s="2">
        <f t="shared" si="108"/>
        <v>8.8729166666666686</v>
      </c>
      <c r="AE284" s="2">
        <f t="shared" si="111"/>
        <v>0</v>
      </c>
      <c r="AF284" s="52">
        <f t="shared" si="109"/>
        <v>109.66250000000002</v>
      </c>
      <c r="AG284" s="2">
        <f t="shared" si="112"/>
        <v>44.364583333333343</v>
      </c>
      <c r="AH284" s="67">
        <f t="shared" si="113"/>
        <v>0.25645922757236339</v>
      </c>
      <c r="AI284" s="67">
        <f t="shared" si="114"/>
        <v>0.74354077242763661</v>
      </c>
      <c r="AJ284" s="2">
        <f t="shared" si="115"/>
        <v>427.60208333333338</v>
      </c>
      <c r="AK284" s="2">
        <f t="shared" si="116"/>
        <v>855.20416666666677</v>
      </c>
    </row>
    <row r="285" spans="1:37" hidden="1">
      <c r="A285" t="s">
        <v>690</v>
      </c>
      <c r="B285">
        <v>3</v>
      </c>
      <c r="C285" s="2">
        <f>VLOOKUP(A285,LB460_CO!B:L,11,0)</f>
        <v>89.88958333333332</v>
      </c>
      <c r="D285" s="2">
        <f>'c'!$B$7</f>
        <v>47.125</v>
      </c>
      <c r="E285" s="2">
        <f t="shared" si="94"/>
        <v>137.01458333333332</v>
      </c>
      <c r="F285" s="2">
        <f>'c'!$E$8</f>
        <v>123.57500000000002</v>
      </c>
      <c r="G285" s="52">
        <f t="shared" si="95"/>
        <v>260.58958333333334</v>
      </c>
      <c r="H285" s="52">
        <f t="shared" si="110"/>
        <v>781.76874999999995</v>
      </c>
      <c r="I285" s="2">
        <f t="shared" si="96"/>
        <v>27.402916666666663</v>
      </c>
      <c r="J285" s="2">
        <f>propocet!$L$2</f>
        <v>18.9375</v>
      </c>
      <c r="K285" s="2">
        <f>propocet!$L$5</f>
        <v>23.362499999999997</v>
      </c>
      <c r="L285" s="2">
        <f>propocet!$L$9</f>
        <v>22.787500000000001</v>
      </c>
      <c r="M285" s="2">
        <f>propocet!$L$11</f>
        <v>16.7</v>
      </c>
      <c r="N285" s="2">
        <f>propocet!$L$12</f>
        <v>25.5625</v>
      </c>
      <c r="O285" s="2">
        <f>propocet!$L$13</f>
        <v>16.225000000000001</v>
      </c>
      <c r="P285" s="61">
        <f t="shared" si="97"/>
        <v>27.402916666666663</v>
      </c>
      <c r="Q285" s="52">
        <v>30</v>
      </c>
      <c r="R285" s="2">
        <f t="shared" si="98"/>
        <v>11.0625</v>
      </c>
      <c r="S285" s="2">
        <f t="shared" si="99"/>
        <v>6.6375000000000028</v>
      </c>
      <c r="T285" s="2">
        <f t="shared" si="100"/>
        <v>7.2124999999999986</v>
      </c>
      <c r="U285" s="2">
        <f t="shared" si="101"/>
        <v>13.3</v>
      </c>
      <c r="V285" s="2">
        <f t="shared" si="102"/>
        <v>4.4375</v>
      </c>
      <c r="W285" s="2">
        <f t="shared" si="103"/>
        <v>13.774999999999999</v>
      </c>
      <c r="X285" s="2">
        <f t="shared" si="104"/>
        <v>2.5970833333333374</v>
      </c>
      <c r="Y285" s="2">
        <f t="shared" si="104"/>
        <v>2.5970833333333374</v>
      </c>
      <c r="Z285" s="2">
        <f t="shared" si="104"/>
        <v>2.5970833333333374</v>
      </c>
      <c r="AA285" s="2">
        <f t="shared" si="105"/>
        <v>56.425000000000004</v>
      </c>
      <c r="AB285" s="61">
        <f t="shared" si="106"/>
        <v>0</v>
      </c>
      <c r="AC285" s="61">
        <f t="shared" si="107"/>
        <v>56.425000000000004</v>
      </c>
      <c r="AD285" s="2">
        <f t="shared" si="108"/>
        <v>-2.5970833333333374</v>
      </c>
      <c r="AE285" s="2">
        <f t="shared" si="111"/>
        <v>12.985416666666687</v>
      </c>
      <c r="AF285" s="52">
        <f t="shared" si="109"/>
        <v>69.410416666666691</v>
      </c>
      <c r="AG285" s="2">
        <f t="shared" si="112"/>
        <v>0</v>
      </c>
      <c r="AH285" s="67">
        <f t="shared" si="113"/>
        <v>0.21033459595959603</v>
      </c>
      <c r="AI285" s="67">
        <f t="shared" si="114"/>
        <v>0.78966540404040397</v>
      </c>
      <c r="AJ285" s="2">
        <f t="shared" si="115"/>
        <v>330.00000000000006</v>
      </c>
      <c r="AK285" s="2">
        <f t="shared" si="116"/>
        <v>990.00000000000023</v>
      </c>
    </row>
    <row r="286" spans="1:37" hidden="1">
      <c r="A286" t="s">
        <v>495</v>
      </c>
      <c r="B286">
        <v>2</v>
      </c>
      <c r="C286" s="2">
        <f>VLOOKUP(A286,LB460_CO!B:L,11,0)</f>
        <v>88.177083333333343</v>
      </c>
      <c r="D286" s="2">
        <f>'c'!$B$7</f>
        <v>47.125</v>
      </c>
      <c r="E286" s="2">
        <f t="shared" si="94"/>
        <v>135.30208333333334</v>
      </c>
      <c r="F286" s="2">
        <f>'c'!$E$8</f>
        <v>123.57500000000002</v>
      </c>
      <c r="G286" s="52">
        <f t="shared" si="95"/>
        <v>258.87708333333336</v>
      </c>
      <c r="H286" s="52">
        <f t="shared" si="110"/>
        <v>517.75416666666672</v>
      </c>
      <c r="I286" s="2">
        <f t="shared" si="96"/>
        <v>27.060416666666669</v>
      </c>
      <c r="J286" s="2">
        <f>propocet!$L$2</f>
        <v>18.9375</v>
      </c>
      <c r="K286" s="2">
        <f>propocet!$L$5</f>
        <v>23.362499999999997</v>
      </c>
      <c r="L286" s="2">
        <f>propocet!$L$9</f>
        <v>22.787500000000001</v>
      </c>
      <c r="M286" s="2">
        <f>propocet!$L$11</f>
        <v>16.7</v>
      </c>
      <c r="N286" s="2">
        <f>propocet!$L$12</f>
        <v>25.5625</v>
      </c>
      <c r="O286" s="2">
        <f>propocet!$L$13</f>
        <v>16.225000000000001</v>
      </c>
      <c r="P286" s="61">
        <f t="shared" si="97"/>
        <v>27.060416666666669</v>
      </c>
      <c r="Q286" s="52">
        <v>30</v>
      </c>
      <c r="R286" s="2">
        <f t="shared" si="98"/>
        <v>11.0625</v>
      </c>
      <c r="S286" s="2">
        <f t="shared" si="99"/>
        <v>6.6375000000000028</v>
      </c>
      <c r="T286" s="2">
        <f t="shared" si="100"/>
        <v>7.2124999999999986</v>
      </c>
      <c r="U286" s="2">
        <f t="shared" si="101"/>
        <v>13.3</v>
      </c>
      <c r="V286" s="2">
        <f t="shared" si="102"/>
        <v>4.4375</v>
      </c>
      <c r="W286" s="2">
        <f t="shared" si="103"/>
        <v>13.774999999999999</v>
      </c>
      <c r="X286" s="2">
        <f t="shared" si="104"/>
        <v>2.9395833333333314</v>
      </c>
      <c r="Y286" s="2">
        <f t="shared" si="104"/>
        <v>2.9395833333333314</v>
      </c>
      <c r="Z286" s="2">
        <f t="shared" si="104"/>
        <v>2.9395833333333314</v>
      </c>
      <c r="AA286" s="2">
        <f t="shared" si="105"/>
        <v>56.425000000000004</v>
      </c>
      <c r="AB286" s="61">
        <f t="shared" si="106"/>
        <v>0</v>
      </c>
      <c r="AC286" s="61">
        <f t="shared" si="107"/>
        <v>56.425000000000004</v>
      </c>
      <c r="AD286" s="2">
        <f t="shared" si="108"/>
        <v>-2.9395833333333314</v>
      </c>
      <c r="AE286" s="2">
        <f t="shared" si="111"/>
        <v>14.697916666666657</v>
      </c>
      <c r="AF286" s="52">
        <f t="shared" si="109"/>
        <v>71.122916666666669</v>
      </c>
      <c r="AG286" s="2">
        <f t="shared" si="112"/>
        <v>0</v>
      </c>
      <c r="AH286" s="67">
        <f t="shared" si="113"/>
        <v>0.21552398989898991</v>
      </c>
      <c r="AI286" s="67">
        <f t="shared" si="114"/>
        <v>0.78447601010101009</v>
      </c>
      <c r="AJ286" s="2">
        <f t="shared" si="115"/>
        <v>330</v>
      </c>
      <c r="AK286" s="2">
        <f t="shared" si="116"/>
        <v>660</v>
      </c>
    </row>
    <row r="287" spans="1:37" hidden="1">
      <c r="A287" t="s">
        <v>172</v>
      </c>
      <c r="B287">
        <v>1</v>
      </c>
      <c r="C287" s="2">
        <f>VLOOKUP(A287,LB460_CO!B:L,11,0)</f>
        <v>102.29479166666667</v>
      </c>
      <c r="D287" s="2">
        <f>'c'!$B$7</f>
        <v>47.125</v>
      </c>
      <c r="E287" s="2">
        <f t="shared" si="94"/>
        <v>149.41979166666667</v>
      </c>
      <c r="F287" s="2">
        <f>'c'!$E$8</f>
        <v>123.57500000000002</v>
      </c>
      <c r="G287" s="52">
        <f t="shared" si="95"/>
        <v>272.99479166666669</v>
      </c>
      <c r="H287" s="52">
        <f t="shared" si="110"/>
        <v>272.99479166666669</v>
      </c>
      <c r="I287" s="2">
        <f t="shared" si="96"/>
        <v>29.883958333333332</v>
      </c>
      <c r="J287" s="2">
        <f>propocet!$L$2</f>
        <v>18.9375</v>
      </c>
      <c r="K287" s="2">
        <f>propocet!$L$5</f>
        <v>23.362499999999997</v>
      </c>
      <c r="L287" s="2">
        <f>propocet!$L$9</f>
        <v>22.787500000000001</v>
      </c>
      <c r="M287" s="2">
        <f>propocet!$L$11</f>
        <v>16.7</v>
      </c>
      <c r="N287" s="2">
        <f>propocet!$L$12</f>
        <v>25.5625</v>
      </c>
      <c r="O287" s="2">
        <f>propocet!$L$13</f>
        <v>16.225000000000001</v>
      </c>
      <c r="P287" s="61">
        <f t="shared" si="97"/>
        <v>29.883958333333332</v>
      </c>
      <c r="Q287" s="52">
        <v>30</v>
      </c>
      <c r="R287" s="2">
        <f t="shared" si="98"/>
        <v>11.0625</v>
      </c>
      <c r="S287" s="2">
        <f t="shared" si="99"/>
        <v>6.6375000000000028</v>
      </c>
      <c r="T287" s="2">
        <f t="shared" si="100"/>
        <v>7.2124999999999986</v>
      </c>
      <c r="U287" s="2">
        <f t="shared" si="101"/>
        <v>13.3</v>
      </c>
      <c r="V287" s="2">
        <f t="shared" si="102"/>
        <v>4.4375</v>
      </c>
      <c r="W287" s="2">
        <f t="shared" si="103"/>
        <v>13.774999999999999</v>
      </c>
      <c r="X287" s="2">
        <f t="shared" si="104"/>
        <v>0.11604166666666771</v>
      </c>
      <c r="Y287" s="2">
        <f t="shared" si="104"/>
        <v>0.11604166666666771</v>
      </c>
      <c r="Z287" s="2">
        <f t="shared" si="104"/>
        <v>0.11604166666666771</v>
      </c>
      <c r="AA287" s="2">
        <f t="shared" si="105"/>
        <v>56.425000000000004</v>
      </c>
      <c r="AB287" s="61">
        <f t="shared" si="106"/>
        <v>0</v>
      </c>
      <c r="AC287" s="61">
        <f t="shared" si="107"/>
        <v>56.425000000000004</v>
      </c>
      <c r="AD287" s="2">
        <f t="shared" si="108"/>
        <v>-0.11604166666666771</v>
      </c>
      <c r="AE287" s="2">
        <f t="shared" si="111"/>
        <v>0.58020833333333854</v>
      </c>
      <c r="AF287" s="52">
        <f t="shared" si="109"/>
        <v>57.005208333333343</v>
      </c>
      <c r="AG287" s="2">
        <f t="shared" si="112"/>
        <v>0</v>
      </c>
      <c r="AH287" s="67">
        <f t="shared" si="113"/>
        <v>0.17274305555555558</v>
      </c>
      <c r="AI287" s="67">
        <f t="shared" si="114"/>
        <v>0.82725694444444442</v>
      </c>
      <c r="AJ287" s="2">
        <f t="shared" si="115"/>
        <v>330.00000000000006</v>
      </c>
      <c r="AK287" s="2">
        <f t="shared" si="116"/>
        <v>330.00000000000006</v>
      </c>
    </row>
    <row r="288" spans="1:37">
      <c r="A288" t="s">
        <v>431</v>
      </c>
      <c r="B288">
        <v>4</v>
      </c>
      <c r="C288" s="2">
        <f>VLOOKUP(A288,LB460_CO!B:L,11,0)</f>
        <v>242.23750000000001</v>
      </c>
      <c r="D288" s="2">
        <f>'c'!$B$7</f>
        <v>47.125</v>
      </c>
      <c r="E288" s="2">
        <f t="shared" si="94"/>
        <v>289.36250000000001</v>
      </c>
      <c r="F288" s="2">
        <f>'c'!$E$8</f>
        <v>123.57500000000002</v>
      </c>
      <c r="G288" s="52">
        <f t="shared" si="95"/>
        <v>412.9375</v>
      </c>
      <c r="H288" s="52">
        <f t="shared" si="110"/>
        <v>1651.75</v>
      </c>
      <c r="I288" s="2">
        <f t="shared" si="96"/>
        <v>57.872500000000002</v>
      </c>
      <c r="J288" s="2">
        <f>propocet!$L$2</f>
        <v>18.9375</v>
      </c>
      <c r="K288" s="2">
        <f>propocet!$L$5</f>
        <v>23.362499999999997</v>
      </c>
      <c r="L288" s="2">
        <f>propocet!$L$9</f>
        <v>22.787500000000001</v>
      </c>
      <c r="M288" s="2">
        <f>propocet!$L$11</f>
        <v>16.7</v>
      </c>
      <c r="N288" s="2">
        <f>propocet!$L$12</f>
        <v>25.5625</v>
      </c>
      <c r="O288" s="2">
        <f>propocet!$L$13</f>
        <v>16.225000000000001</v>
      </c>
      <c r="P288" s="61">
        <f t="shared" si="97"/>
        <v>57.872500000000002</v>
      </c>
      <c r="Q288" s="52">
        <v>30</v>
      </c>
      <c r="R288" s="2">
        <f t="shared" si="98"/>
        <v>11.0625</v>
      </c>
      <c r="S288" s="2">
        <f t="shared" si="99"/>
        <v>6.6375000000000028</v>
      </c>
      <c r="T288" s="2">
        <f t="shared" si="100"/>
        <v>7.2124999999999986</v>
      </c>
      <c r="U288" s="2">
        <f t="shared" si="101"/>
        <v>13.3</v>
      </c>
      <c r="V288" s="2">
        <f t="shared" si="102"/>
        <v>4.4375</v>
      </c>
      <c r="W288" s="2">
        <f t="shared" si="103"/>
        <v>13.774999999999999</v>
      </c>
      <c r="X288" s="2">
        <f t="shared" si="104"/>
        <v>-27.872500000000002</v>
      </c>
      <c r="Y288" s="2">
        <f t="shared" si="104"/>
        <v>-27.872500000000002</v>
      </c>
      <c r="Z288" s="2">
        <f t="shared" si="104"/>
        <v>-27.872500000000002</v>
      </c>
      <c r="AA288" s="2">
        <f t="shared" si="105"/>
        <v>56.425000000000004</v>
      </c>
      <c r="AB288" s="61">
        <f t="shared" si="106"/>
        <v>167.23500000000001</v>
      </c>
      <c r="AC288" s="61">
        <f t="shared" si="107"/>
        <v>223.66000000000003</v>
      </c>
      <c r="AD288" s="2">
        <f t="shared" si="108"/>
        <v>27.872500000000002</v>
      </c>
      <c r="AE288" s="2">
        <f t="shared" si="111"/>
        <v>0</v>
      </c>
      <c r="AF288" s="52">
        <f t="shared" si="109"/>
        <v>223.66000000000003</v>
      </c>
      <c r="AG288" s="2">
        <f t="shared" si="112"/>
        <v>139.36250000000001</v>
      </c>
      <c r="AH288" s="67">
        <f t="shared" si="113"/>
        <v>0.35133659808591772</v>
      </c>
      <c r="AI288" s="67">
        <f t="shared" si="114"/>
        <v>0.64866340191408223</v>
      </c>
      <c r="AJ288" s="2">
        <f t="shared" si="115"/>
        <v>636.59750000000008</v>
      </c>
      <c r="AK288" s="2">
        <f t="shared" si="116"/>
        <v>2546.3900000000003</v>
      </c>
    </row>
    <row r="289" spans="1:37">
      <c r="A289" t="s">
        <v>233</v>
      </c>
      <c r="B289">
        <v>4</v>
      </c>
      <c r="C289" s="2">
        <f>VLOOKUP(A289,LB460_CO!B:L,11,0)</f>
        <v>150.58750000000001</v>
      </c>
      <c r="D289" s="2">
        <f>'c'!$B$7</f>
        <v>47.125</v>
      </c>
      <c r="E289" s="2">
        <f t="shared" si="94"/>
        <v>197.71250000000001</v>
      </c>
      <c r="F289" s="2">
        <f>'c'!$E$8</f>
        <v>123.57500000000002</v>
      </c>
      <c r="G289" s="52">
        <f t="shared" si="95"/>
        <v>321.28750000000002</v>
      </c>
      <c r="H289" s="52">
        <f t="shared" si="110"/>
        <v>1285.1500000000001</v>
      </c>
      <c r="I289" s="2">
        <f t="shared" si="96"/>
        <v>39.542500000000004</v>
      </c>
      <c r="J289" s="2">
        <f>propocet!$L$2</f>
        <v>18.9375</v>
      </c>
      <c r="K289" s="2">
        <f>propocet!$L$5</f>
        <v>23.362499999999997</v>
      </c>
      <c r="L289" s="2">
        <f>propocet!$L$9</f>
        <v>22.787500000000001</v>
      </c>
      <c r="M289" s="2">
        <f>propocet!$L$11</f>
        <v>16.7</v>
      </c>
      <c r="N289" s="2">
        <f>propocet!$L$12</f>
        <v>25.5625</v>
      </c>
      <c r="O289" s="2">
        <f>propocet!$L$13</f>
        <v>16.225000000000001</v>
      </c>
      <c r="P289" s="61">
        <f t="shared" si="97"/>
        <v>39.542500000000004</v>
      </c>
      <c r="Q289" s="52">
        <v>30</v>
      </c>
      <c r="R289" s="2">
        <f t="shared" si="98"/>
        <v>11.0625</v>
      </c>
      <c r="S289" s="2">
        <f t="shared" si="99"/>
        <v>6.6375000000000028</v>
      </c>
      <c r="T289" s="2">
        <f t="shared" si="100"/>
        <v>7.2124999999999986</v>
      </c>
      <c r="U289" s="2">
        <f t="shared" si="101"/>
        <v>13.3</v>
      </c>
      <c r="V289" s="2">
        <f t="shared" si="102"/>
        <v>4.4375</v>
      </c>
      <c r="W289" s="2">
        <f t="shared" si="103"/>
        <v>13.774999999999999</v>
      </c>
      <c r="X289" s="2">
        <f t="shared" si="104"/>
        <v>-9.542500000000004</v>
      </c>
      <c r="Y289" s="2">
        <f t="shared" si="104"/>
        <v>-9.542500000000004</v>
      </c>
      <c r="Z289" s="2">
        <f t="shared" si="104"/>
        <v>-9.542500000000004</v>
      </c>
      <c r="AA289" s="2">
        <f t="shared" si="105"/>
        <v>56.425000000000004</v>
      </c>
      <c r="AB289" s="61">
        <f t="shared" si="106"/>
        <v>57.255000000000024</v>
      </c>
      <c r="AC289" s="61">
        <f t="shared" si="107"/>
        <v>113.68000000000004</v>
      </c>
      <c r="AD289" s="2">
        <f t="shared" si="108"/>
        <v>9.542500000000004</v>
      </c>
      <c r="AE289" s="2">
        <f t="shared" si="111"/>
        <v>0</v>
      </c>
      <c r="AF289" s="52">
        <f t="shared" si="109"/>
        <v>113.68000000000004</v>
      </c>
      <c r="AG289" s="2">
        <f t="shared" si="112"/>
        <v>47.71250000000002</v>
      </c>
      <c r="AH289" s="67">
        <f t="shared" si="113"/>
        <v>0.26135285969641414</v>
      </c>
      <c r="AI289" s="67">
        <f t="shared" si="114"/>
        <v>0.73864714030358591</v>
      </c>
      <c r="AJ289" s="2">
        <f t="shared" si="115"/>
        <v>434.96750000000009</v>
      </c>
      <c r="AK289" s="2">
        <f t="shared" si="116"/>
        <v>1739.8700000000003</v>
      </c>
    </row>
    <row r="290" spans="1:37">
      <c r="A290" t="s">
        <v>352</v>
      </c>
      <c r="B290">
        <v>1</v>
      </c>
      <c r="C290" s="2">
        <f>VLOOKUP(A290,LB460_CO!B:L,11,0)</f>
        <v>147.23958333333334</v>
      </c>
      <c r="D290" s="2">
        <f>'c'!$B$7</f>
        <v>47.125</v>
      </c>
      <c r="E290" s="2">
        <f t="shared" si="94"/>
        <v>194.36458333333334</v>
      </c>
      <c r="F290" s="2">
        <f>'c'!$E$8</f>
        <v>123.57500000000002</v>
      </c>
      <c r="G290" s="52">
        <f t="shared" si="95"/>
        <v>317.93958333333336</v>
      </c>
      <c r="H290" s="52">
        <f t="shared" si="110"/>
        <v>317.93958333333336</v>
      </c>
      <c r="I290" s="2">
        <f t="shared" si="96"/>
        <v>38.872916666666669</v>
      </c>
      <c r="J290" s="2">
        <f>propocet!$L$2</f>
        <v>18.9375</v>
      </c>
      <c r="K290" s="2">
        <f>propocet!$L$5</f>
        <v>23.362499999999997</v>
      </c>
      <c r="L290" s="2">
        <f>propocet!$L$9</f>
        <v>22.787500000000001</v>
      </c>
      <c r="M290" s="2">
        <f>propocet!$L$11</f>
        <v>16.7</v>
      </c>
      <c r="N290" s="2">
        <f>propocet!$L$12</f>
        <v>25.5625</v>
      </c>
      <c r="O290" s="2">
        <f>propocet!$L$13</f>
        <v>16.225000000000001</v>
      </c>
      <c r="P290" s="61">
        <f t="shared" si="97"/>
        <v>38.872916666666669</v>
      </c>
      <c r="Q290" s="52">
        <v>30</v>
      </c>
      <c r="R290" s="2">
        <f t="shared" si="98"/>
        <v>11.0625</v>
      </c>
      <c r="S290" s="2">
        <f t="shared" si="99"/>
        <v>6.6375000000000028</v>
      </c>
      <c r="T290" s="2">
        <f t="shared" si="100"/>
        <v>7.2124999999999986</v>
      </c>
      <c r="U290" s="2">
        <f t="shared" si="101"/>
        <v>13.3</v>
      </c>
      <c r="V290" s="2">
        <f t="shared" si="102"/>
        <v>4.4375</v>
      </c>
      <c r="W290" s="2">
        <f t="shared" si="103"/>
        <v>13.774999999999999</v>
      </c>
      <c r="X290" s="2">
        <f t="shared" si="104"/>
        <v>-8.8729166666666686</v>
      </c>
      <c r="Y290" s="2">
        <f t="shared" si="104"/>
        <v>-8.8729166666666686</v>
      </c>
      <c r="Z290" s="2">
        <f t="shared" si="104"/>
        <v>-8.8729166666666686</v>
      </c>
      <c r="AA290" s="2">
        <f t="shared" si="105"/>
        <v>56.425000000000004</v>
      </c>
      <c r="AB290" s="61">
        <f t="shared" si="106"/>
        <v>53.237500000000011</v>
      </c>
      <c r="AC290" s="61">
        <f t="shared" si="107"/>
        <v>109.66250000000002</v>
      </c>
      <c r="AD290" s="2">
        <f t="shared" si="108"/>
        <v>8.8729166666666686</v>
      </c>
      <c r="AE290" s="2">
        <f t="shared" si="111"/>
        <v>0</v>
      </c>
      <c r="AF290" s="52">
        <f t="shared" si="109"/>
        <v>109.66250000000002</v>
      </c>
      <c r="AG290" s="2">
        <f t="shared" si="112"/>
        <v>44.364583333333343</v>
      </c>
      <c r="AH290" s="67">
        <f t="shared" si="113"/>
        <v>0.25645922757236339</v>
      </c>
      <c r="AI290" s="67">
        <f t="shared" si="114"/>
        <v>0.74354077242763661</v>
      </c>
      <c r="AJ290" s="2">
        <f t="shared" si="115"/>
        <v>427.60208333333338</v>
      </c>
      <c r="AK290" s="2">
        <f t="shared" si="116"/>
        <v>427.60208333333338</v>
      </c>
    </row>
    <row r="291" spans="1:37" hidden="1">
      <c r="A291" t="s">
        <v>496</v>
      </c>
      <c r="B291">
        <v>1</v>
      </c>
      <c r="C291" s="2">
        <f>VLOOKUP(A291,LB460_CO!B:L,11,0)</f>
        <v>102.39166666666668</v>
      </c>
      <c r="D291" s="2">
        <f>'c'!$B$7</f>
        <v>47.125</v>
      </c>
      <c r="E291" s="2">
        <f t="shared" si="94"/>
        <v>149.51666666666668</v>
      </c>
      <c r="F291" s="2">
        <f>'c'!$E$8</f>
        <v>123.57500000000002</v>
      </c>
      <c r="G291" s="52">
        <f t="shared" si="95"/>
        <v>273.0916666666667</v>
      </c>
      <c r="H291" s="52">
        <f t="shared" si="110"/>
        <v>273.0916666666667</v>
      </c>
      <c r="I291" s="2">
        <f t="shared" si="96"/>
        <v>29.903333333333336</v>
      </c>
      <c r="J291" s="2">
        <f>propocet!$L$2</f>
        <v>18.9375</v>
      </c>
      <c r="K291" s="2">
        <f>propocet!$L$5</f>
        <v>23.362499999999997</v>
      </c>
      <c r="L291" s="2">
        <f>propocet!$L$9</f>
        <v>22.787500000000001</v>
      </c>
      <c r="M291" s="2">
        <f>propocet!$L$11</f>
        <v>16.7</v>
      </c>
      <c r="N291" s="2">
        <f>propocet!$L$12</f>
        <v>25.5625</v>
      </c>
      <c r="O291" s="2">
        <f>propocet!$L$13</f>
        <v>16.225000000000001</v>
      </c>
      <c r="P291" s="61">
        <f t="shared" si="97"/>
        <v>29.903333333333336</v>
      </c>
      <c r="Q291" s="52">
        <v>30</v>
      </c>
      <c r="R291" s="2">
        <f t="shared" si="98"/>
        <v>11.0625</v>
      </c>
      <c r="S291" s="2">
        <f t="shared" si="99"/>
        <v>6.6375000000000028</v>
      </c>
      <c r="T291" s="2">
        <f t="shared" si="100"/>
        <v>7.2124999999999986</v>
      </c>
      <c r="U291" s="2">
        <f t="shared" si="101"/>
        <v>13.3</v>
      </c>
      <c r="V291" s="2">
        <f t="shared" si="102"/>
        <v>4.4375</v>
      </c>
      <c r="W291" s="2">
        <f t="shared" si="103"/>
        <v>13.774999999999999</v>
      </c>
      <c r="X291" s="2">
        <f t="shared" si="104"/>
        <v>9.6666666666664014E-2</v>
      </c>
      <c r="Y291" s="2">
        <f t="shared" si="104"/>
        <v>9.6666666666664014E-2</v>
      </c>
      <c r="Z291" s="2">
        <f t="shared" si="104"/>
        <v>9.6666666666664014E-2</v>
      </c>
      <c r="AA291" s="2">
        <f t="shared" si="105"/>
        <v>56.425000000000004</v>
      </c>
      <c r="AB291" s="61">
        <f t="shared" si="106"/>
        <v>0</v>
      </c>
      <c r="AC291" s="61">
        <f t="shared" si="107"/>
        <v>56.425000000000004</v>
      </c>
      <c r="AD291" s="2">
        <f t="shared" si="108"/>
        <v>-9.6666666666664014E-2</v>
      </c>
      <c r="AE291" s="2">
        <f t="shared" si="111"/>
        <v>0.48333333333332007</v>
      </c>
      <c r="AF291" s="52">
        <f t="shared" si="109"/>
        <v>56.908333333333324</v>
      </c>
      <c r="AG291" s="2">
        <f t="shared" si="112"/>
        <v>0</v>
      </c>
      <c r="AH291" s="67">
        <f t="shared" si="113"/>
        <v>0.17244949494949494</v>
      </c>
      <c r="AI291" s="67">
        <f t="shared" si="114"/>
        <v>0.82755050505050509</v>
      </c>
      <c r="AJ291" s="2">
        <f t="shared" si="115"/>
        <v>330</v>
      </c>
      <c r="AK291" s="2">
        <f t="shared" si="116"/>
        <v>330</v>
      </c>
    </row>
    <row r="292" spans="1:37">
      <c r="A292" t="s">
        <v>614</v>
      </c>
      <c r="B292">
        <v>2</v>
      </c>
      <c r="C292" s="2">
        <f>VLOOKUP(A292,LB460_CO!B:L,11,0)</f>
        <v>117.32499999999999</v>
      </c>
      <c r="D292" s="2">
        <f>'c'!$B$7</f>
        <v>47.125</v>
      </c>
      <c r="E292" s="2">
        <f t="shared" si="94"/>
        <v>164.45</v>
      </c>
      <c r="F292" s="2">
        <f>'c'!$E$8</f>
        <v>123.57500000000002</v>
      </c>
      <c r="G292" s="52">
        <f t="shared" si="95"/>
        <v>288.02499999999998</v>
      </c>
      <c r="H292" s="52">
        <f t="shared" si="110"/>
        <v>576.04999999999995</v>
      </c>
      <c r="I292" s="2">
        <f t="shared" si="96"/>
        <v>32.89</v>
      </c>
      <c r="J292" s="2">
        <f>propocet!$L$2</f>
        <v>18.9375</v>
      </c>
      <c r="K292" s="2">
        <f>propocet!$L$5</f>
        <v>23.362499999999997</v>
      </c>
      <c r="L292" s="2">
        <f>propocet!$L$9</f>
        <v>22.787500000000001</v>
      </c>
      <c r="M292" s="2">
        <f>propocet!$L$11</f>
        <v>16.7</v>
      </c>
      <c r="N292" s="2">
        <f>propocet!$L$12</f>
        <v>25.5625</v>
      </c>
      <c r="O292" s="2">
        <f>propocet!$L$13</f>
        <v>16.225000000000001</v>
      </c>
      <c r="P292" s="61">
        <f t="shared" si="97"/>
        <v>32.89</v>
      </c>
      <c r="Q292" s="52">
        <v>30</v>
      </c>
      <c r="R292" s="2">
        <f t="shared" si="98"/>
        <v>11.0625</v>
      </c>
      <c r="S292" s="2">
        <f t="shared" si="99"/>
        <v>6.6375000000000028</v>
      </c>
      <c r="T292" s="2">
        <f t="shared" si="100"/>
        <v>7.2124999999999986</v>
      </c>
      <c r="U292" s="2">
        <f t="shared" si="101"/>
        <v>13.3</v>
      </c>
      <c r="V292" s="2">
        <f t="shared" si="102"/>
        <v>4.4375</v>
      </c>
      <c r="W292" s="2">
        <f t="shared" si="103"/>
        <v>13.774999999999999</v>
      </c>
      <c r="X292" s="2">
        <f t="shared" si="104"/>
        <v>-2.8900000000000006</v>
      </c>
      <c r="Y292" s="2">
        <f t="shared" si="104"/>
        <v>-2.8900000000000006</v>
      </c>
      <c r="Z292" s="2">
        <f t="shared" si="104"/>
        <v>-2.8900000000000006</v>
      </c>
      <c r="AA292" s="2">
        <f t="shared" si="105"/>
        <v>56.425000000000004</v>
      </c>
      <c r="AB292" s="61">
        <f t="shared" si="106"/>
        <v>17.340000000000003</v>
      </c>
      <c r="AC292" s="61">
        <f t="shared" si="107"/>
        <v>73.765000000000015</v>
      </c>
      <c r="AD292" s="2">
        <f t="shared" si="108"/>
        <v>2.8900000000000006</v>
      </c>
      <c r="AE292" s="2">
        <f t="shared" si="111"/>
        <v>0</v>
      </c>
      <c r="AF292" s="52">
        <f t="shared" si="109"/>
        <v>73.765000000000015</v>
      </c>
      <c r="AG292" s="2">
        <f t="shared" si="112"/>
        <v>14.450000000000003</v>
      </c>
      <c r="AH292" s="67">
        <f t="shared" si="113"/>
        <v>0.20388899637911498</v>
      </c>
      <c r="AI292" s="67">
        <f t="shared" si="114"/>
        <v>0.79611100362088505</v>
      </c>
      <c r="AJ292" s="2">
        <f t="shared" si="115"/>
        <v>361.78999999999996</v>
      </c>
      <c r="AK292" s="2">
        <f t="shared" si="116"/>
        <v>723.57999999999993</v>
      </c>
    </row>
    <row r="293" spans="1:37">
      <c r="A293" t="s">
        <v>615</v>
      </c>
      <c r="B293">
        <v>2</v>
      </c>
      <c r="C293" s="2">
        <f>VLOOKUP(A293,LB460_CO!B:L,11,0)</f>
        <v>117.32499999999999</v>
      </c>
      <c r="D293" s="2">
        <f>'c'!$B$7</f>
        <v>47.125</v>
      </c>
      <c r="E293" s="2">
        <f t="shared" si="94"/>
        <v>164.45</v>
      </c>
      <c r="F293" s="2">
        <f>'c'!$E$8</f>
        <v>123.57500000000002</v>
      </c>
      <c r="G293" s="52">
        <f t="shared" si="95"/>
        <v>288.02499999999998</v>
      </c>
      <c r="H293" s="52">
        <f t="shared" si="110"/>
        <v>576.04999999999995</v>
      </c>
      <c r="I293" s="2">
        <f t="shared" si="96"/>
        <v>32.89</v>
      </c>
      <c r="J293" s="2">
        <f>propocet!$L$2</f>
        <v>18.9375</v>
      </c>
      <c r="K293" s="2">
        <f>propocet!$L$5</f>
        <v>23.362499999999997</v>
      </c>
      <c r="L293" s="2">
        <f>propocet!$L$9</f>
        <v>22.787500000000001</v>
      </c>
      <c r="M293" s="2">
        <f>propocet!$L$11</f>
        <v>16.7</v>
      </c>
      <c r="N293" s="2">
        <f>propocet!$L$12</f>
        <v>25.5625</v>
      </c>
      <c r="O293" s="2">
        <f>propocet!$L$13</f>
        <v>16.225000000000001</v>
      </c>
      <c r="P293" s="61">
        <f t="shared" si="97"/>
        <v>32.89</v>
      </c>
      <c r="Q293" s="52">
        <v>30</v>
      </c>
      <c r="R293" s="2">
        <f t="shared" si="98"/>
        <v>11.0625</v>
      </c>
      <c r="S293" s="2">
        <f t="shared" si="99"/>
        <v>6.6375000000000028</v>
      </c>
      <c r="T293" s="2">
        <f t="shared" si="100"/>
        <v>7.2124999999999986</v>
      </c>
      <c r="U293" s="2">
        <f t="shared" si="101"/>
        <v>13.3</v>
      </c>
      <c r="V293" s="2">
        <f t="shared" si="102"/>
        <v>4.4375</v>
      </c>
      <c r="W293" s="2">
        <f t="shared" si="103"/>
        <v>13.774999999999999</v>
      </c>
      <c r="X293" s="2">
        <f t="shared" si="104"/>
        <v>-2.8900000000000006</v>
      </c>
      <c r="Y293" s="2">
        <f t="shared" si="104"/>
        <v>-2.8900000000000006</v>
      </c>
      <c r="Z293" s="2">
        <f t="shared" si="104"/>
        <v>-2.8900000000000006</v>
      </c>
      <c r="AA293" s="2">
        <f t="shared" si="105"/>
        <v>56.425000000000004</v>
      </c>
      <c r="AB293" s="61">
        <f t="shared" si="106"/>
        <v>17.340000000000003</v>
      </c>
      <c r="AC293" s="61">
        <f t="shared" si="107"/>
        <v>73.765000000000015</v>
      </c>
      <c r="AD293" s="2">
        <f t="shared" si="108"/>
        <v>2.8900000000000006</v>
      </c>
      <c r="AE293" s="2">
        <f t="shared" si="111"/>
        <v>0</v>
      </c>
      <c r="AF293" s="52">
        <f t="shared" si="109"/>
        <v>73.765000000000015</v>
      </c>
      <c r="AG293" s="2">
        <f t="shared" si="112"/>
        <v>14.450000000000003</v>
      </c>
      <c r="AH293" s="67">
        <f t="shared" si="113"/>
        <v>0.20388899637911498</v>
      </c>
      <c r="AI293" s="67">
        <f t="shared" si="114"/>
        <v>0.79611100362088505</v>
      </c>
      <c r="AJ293" s="2">
        <f t="shared" si="115"/>
        <v>361.78999999999996</v>
      </c>
      <c r="AK293" s="2">
        <f t="shared" si="116"/>
        <v>723.57999999999993</v>
      </c>
    </row>
    <row r="294" spans="1:37" hidden="1">
      <c r="A294" t="s">
        <v>616</v>
      </c>
      <c r="B294">
        <v>1</v>
      </c>
      <c r="C294" s="2">
        <f>VLOOKUP(A294,LB460_CO!B:L,11,0)</f>
        <v>69.032291666666666</v>
      </c>
      <c r="D294" s="2">
        <f>'c'!$B$7</f>
        <v>47.125</v>
      </c>
      <c r="E294" s="2">
        <f t="shared" si="94"/>
        <v>116.15729166666667</v>
      </c>
      <c r="F294" s="2">
        <f>'c'!$E$8</f>
        <v>123.57500000000002</v>
      </c>
      <c r="G294" s="52">
        <f t="shared" si="95"/>
        <v>239.7322916666667</v>
      </c>
      <c r="H294" s="52">
        <f t="shared" si="110"/>
        <v>239.7322916666667</v>
      </c>
      <c r="I294" s="2">
        <f t="shared" si="96"/>
        <v>23.231458333333332</v>
      </c>
      <c r="J294" s="2">
        <f>propocet!$L$2</f>
        <v>18.9375</v>
      </c>
      <c r="K294" s="2">
        <f>propocet!$L$5</f>
        <v>23.362499999999997</v>
      </c>
      <c r="L294" s="2">
        <f>propocet!$L$9</f>
        <v>22.787500000000001</v>
      </c>
      <c r="M294" s="2">
        <f>propocet!$L$11</f>
        <v>16.7</v>
      </c>
      <c r="N294" s="2">
        <f>propocet!$L$12</f>
        <v>25.5625</v>
      </c>
      <c r="O294" s="2">
        <f>propocet!$L$13</f>
        <v>16.225000000000001</v>
      </c>
      <c r="P294" s="61">
        <f t="shared" si="97"/>
        <v>25.5625</v>
      </c>
      <c r="Q294" s="52">
        <v>30</v>
      </c>
      <c r="R294" s="2">
        <f t="shared" si="98"/>
        <v>11.0625</v>
      </c>
      <c r="S294" s="2">
        <f t="shared" si="99"/>
        <v>6.6375000000000028</v>
      </c>
      <c r="T294" s="2">
        <f t="shared" si="100"/>
        <v>7.2124999999999986</v>
      </c>
      <c r="U294" s="2">
        <f t="shared" si="101"/>
        <v>13.3</v>
      </c>
      <c r="V294" s="2">
        <f t="shared" si="102"/>
        <v>4.4375</v>
      </c>
      <c r="W294" s="2">
        <f t="shared" si="103"/>
        <v>13.774999999999999</v>
      </c>
      <c r="X294" s="2">
        <f t="shared" si="104"/>
        <v>6.7685416666666676</v>
      </c>
      <c r="Y294" s="2">
        <f t="shared" si="104"/>
        <v>6.7685416666666676</v>
      </c>
      <c r="Z294" s="2">
        <f t="shared" si="104"/>
        <v>6.7685416666666676</v>
      </c>
      <c r="AA294" s="2">
        <f t="shared" si="105"/>
        <v>56.425000000000004</v>
      </c>
      <c r="AB294" s="61">
        <f t="shared" si="106"/>
        <v>0</v>
      </c>
      <c r="AC294" s="61">
        <f t="shared" si="107"/>
        <v>56.425000000000004</v>
      </c>
      <c r="AD294" s="2">
        <f t="shared" si="108"/>
        <v>-4.4375</v>
      </c>
      <c r="AE294" s="2">
        <f t="shared" si="111"/>
        <v>22.1875</v>
      </c>
      <c r="AF294" s="52">
        <f t="shared" si="109"/>
        <v>78.612500000000011</v>
      </c>
      <c r="AG294" s="2">
        <f t="shared" si="112"/>
        <v>0</v>
      </c>
      <c r="AH294" s="67">
        <f t="shared" si="113"/>
        <v>0.238219696969697</v>
      </c>
      <c r="AI294" s="67">
        <f t="shared" si="114"/>
        <v>0.76178030303030297</v>
      </c>
      <c r="AJ294" s="2">
        <f t="shared" si="115"/>
        <v>318.34479166666671</v>
      </c>
      <c r="AK294" s="2">
        <f t="shared" si="116"/>
        <v>318.34479166666671</v>
      </c>
    </row>
    <row r="295" spans="1:37" hidden="1">
      <c r="A295" t="s">
        <v>617</v>
      </c>
      <c r="B295">
        <v>1</v>
      </c>
      <c r="C295" s="2">
        <f>VLOOKUP(A295,LB460_CO!B:L,11,0)</f>
        <v>69.032291666666666</v>
      </c>
      <c r="D295" s="2">
        <f>'c'!$B$7</f>
        <v>47.125</v>
      </c>
      <c r="E295" s="2">
        <f t="shared" si="94"/>
        <v>116.15729166666667</v>
      </c>
      <c r="F295" s="2">
        <f>'c'!$E$8</f>
        <v>123.57500000000002</v>
      </c>
      <c r="G295" s="52">
        <f t="shared" si="95"/>
        <v>239.7322916666667</v>
      </c>
      <c r="H295" s="52">
        <f t="shared" si="110"/>
        <v>239.7322916666667</v>
      </c>
      <c r="I295" s="2">
        <f t="shared" si="96"/>
        <v>23.231458333333332</v>
      </c>
      <c r="J295" s="2">
        <f>propocet!$L$2</f>
        <v>18.9375</v>
      </c>
      <c r="K295" s="2">
        <f>propocet!$L$5</f>
        <v>23.362499999999997</v>
      </c>
      <c r="L295" s="2">
        <f>propocet!$L$9</f>
        <v>22.787500000000001</v>
      </c>
      <c r="M295" s="2">
        <f>propocet!$L$11</f>
        <v>16.7</v>
      </c>
      <c r="N295" s="2">
        <f>propocet!$L$12</f>
        <v>25.5625</v>
      </c>
      <c r="O295" s="2">
        <f>propocet!$L$13</f>
        <v>16.225000000000001</v>
      </c>
      <c r="P295" s="61">
        <f t="shared" si="97"/>
        <v>25.5625</v>
      </c>
      <c r="Q295" s="52">
        <v>30</v>
      </c>
      <c r="R295" s="2">
        <f t="shared" si="98"/>
        <v>11.0625</v>
      </c>
      <c r="S295" s="2">
        <f t="shared" si="99"/>
        <v>6.6375000000000028</v>
      </c>
      <c r="T295" s="2">
        <f t="shared" si="100"/>
        <v>7.2124999999999986</v>
      </c>
      <c r="U295" s="2">
        <f t="shared" si="101"/>
        <v>13.3</v>
      </c>
      <c r="V295" s="2">
        <f t="shared" si="102"/>
        <v>4.4375</v>
      </c>
      <c r="W295" s="2">
        <f t="shared" si="103"/>
        <v>13.774999999999999</v>
      </c>
      <c r="X295" s="2">
        <f t="shared" si="104"/>
        <v>6.7685416666666676</v>
      </c>
      <c r="Y295" s="2">
        <f t="shared" si="104"/>
        <v>6.7685416666666676</v>
      </c>
      <c r="Z295" s="2">
        <f t="shared" si="104"/>
        <v>6.7685416666666676</v>
      </c>
      <c r="AA295" s="2">
        <f t="shared" si="105"/>
        <v>56.425000000000004</v>
      </c>
      <c r="AB295" s="61">
        <f t="shared" si="106"/>
        <v>0</v>
      </c>
      <c r="AC295" s="61">
        <f t="shared" si="107"/>
        <v>56.425000000000004</v>
      </c>
      <c r="AD295" s="2">
        <f t="shared" si="108"/>
        <v>-4.4375</v>
      </c>
      <c r="AE295" s="2">
        <f t="shared" si="111"/>
        <v>22.1875</v>
      </c>
      <c r="AF295" s="52">
        <f t="shared" si="109"/>
        <v>78.612500000000011</v>
      </c>
      <c r="AG295" s="2">
        <f t="shared" si="112"/>
        <v>0</v>
      </c>
      <c r="AH295" s="67">
        <f t="shared" si="113"/>
        <v>0.238219696969697</v>
      </c>
      <c r="AI295" s="67">
        <f t="shared" si="114"/>
        <v>0.76178030303030297</v>
      </c>
      <c r="AJ295" s="2">
        <f t="shared" si="115"/>
        <v>318.34479166666671</v>
      </c>
      <c r="AK295" s="2">
        <f t="shared" si="116"/>
        <v>318.34479166666671</v>
      </c>
    </row>
    <row r="296" spans="1:37" hidden="1">
      <c r="A296" t="s">
        <v>497</v>
      </c>
      <c r="B296">
        <v>11</v>
      </c>
      <c r="C296" s="2">
        <f>VLOOKUP(A296,LB460_CO!B:L,11,0)</f>
        <v>104.78958333333334</v>
      </c>
      <c r="D296" s="2">
        <f>'c'!$B$7</f>
        <v>47.125</v>
      </c>
      <c r="E296" s="2">
        <f t="shared" si="94"/>
        <v>151.91458333333333</v>
      </c>
      <c r="F296" s="2">
        <f>'c'!$E$8</f>
        <v>123.57500000000002</v>
      </c>
      <c r="G296" s="52">
        <f t="shared" si="95"/>
        <v>275.48958333333337</v>
      </c>
      <c r="H296" s="52">
        <f t="shared" si="110"/>
        <v>3030.385416666667</v>
      </c>
      <c r="I296" s="2">
        <f t="shared" si="96"/>
        <v>30.382916666666667</v>
      </c>
      <c r="J296" s="2">
        <f>propocet!$L$2</f>
        <v>18.9375</v>
      </c>
      <c r="K296" s="2">
        <f>propocet!$L$5</f>
        <v>23.362499999999997</v>
      </c>
      <c r="L296" s="2">
        <f>propocet!$L$9</f>
        <v>22.787500000000001</v>
      </c>
      <c r="M296" s="2">
        <f>propocet!$L$11</f>
        <v>16.7</v>
      </c>
      <c r="N296" s="2">
        <f>propocet!$L$12</f>
        <v>25.5625</v>
      </c>
      <c r="O296" s="2">
        <f>propocet!$L$13</f>
        <v>16.225000000000001</v>
      </c>
      <c r="P296" s="61">
        <f t="shared" si="97"/>
        <v>30.382916666666667</v>
      </c>
      <c r="Q296" s="52">
        <v>30</v>
      </c>
      <c r="R296" s="2">
        <f t="shared" si="98"/>
        <v>11.0625</v>
      </c>
      <c r="S296" s="2">
        <f t="shared" si="99"/>
        <v>6.6375000000000028</v>
      </c>
      <c r="T296" s="2">
        <f t="shared" si="100"/>
        <v>7.2124999999999986</v>
      </c>
      <c r="U296" s="2">
        <f t="shared" si="101"/>
        <v>13.3</v>
      </c>
      <c r="V296" s="2">
        <f t="shared" si="102"/>
        <v>4.4375</v>
      </c>
      <c r="W296" s="2">
        <f t="shared" si="103"/>
        <v>13.774999999999999</v>
      </c>
      <c r="X296" s="2">
        <f t="shared" si="104"/>
        <v>-0.38291666666666657</v>
      </c>
      <c r="Y296" s="2">
        <f t="shared" si="104"/>
        <v>-0.38291666666666657</v>
      </c>
      <c r="Z296" s="2">
        <f t="shared" si="104"/>
        <v>-0.38291666666666657</v>
      </c>
      <c r="AA296" s="2">
        <f t="shared" si="105"/>
        <v>56.425000000000004</v>
      </c>
      <c r="AB296" s="61">
        <f t="shared" si="106"/>
        <v>2.2974999999999994</v>
      </c>
      <c r="AC296" s="61">
        <f t="shared" si="107"/>
        <v>58.722500000000004</v>
      </c>
      <c r="AD296" s="2">
        <f t="shared" si="108"/>
        <v>0.38291666666666657</v>
      </c>
      <c r="AE296" s="2">
        <f t="shared" si="111"/>
        <v>0</v>
      </c>
      <c r="AF296" s="52">
        <f t="shared" si="109"/>
        <v>58.722500000000004</v>
      </c>
      <c r="AG296" s="2">
        <f t="shared" si="112"/>
        <v>1.9145833333333329</v>
      </c>
      <c r="AH296" s="67">
        <f t="shared" si="113"/>
        <v>0.17570429954033678</v>
      </c>
      <c r="AI296" s="67">
        <f t="shared" si="114"/>
        <v>0.82429570045966316</v>
      </c>
      <c r="AJ296" s="2">
        <f t="shared" si="115"/>
        <v>334.2120833333334</v>
      </c>
      <c r="AK296" s="2">
        <f t="shared" si="116"/>
        <v>3676.3329166666672</v>
      </c>
    </row>
    <row r="297" spans="1:37">
      <c r="A297" t="s">
        <v>234</v>
      </c>
      <c r="B297">
        <v>4</v>
      </c>
      <c r="C297" s="2">
        <f>VLOOKUP(A297,LB460_CO!B:L,11,0)</f>
        <v>126.01458333333333</v>
      </c>
      <c r="D297" s="2">
        <f>'c'!$B$7</f>
        <v>47.125</v>
      </c>
      <c r="E297" s="2">
        <f t="shared" si="94"/>
        <v>173.13958333333335</v>
      </c>
      <c r="F297" s="2">
        <f>'c'!$E$8</f>
        <v>123.57500000000002</v>
      </c>
      <c r="G297" s="52">
        <f t="shared" si="95"/>
        <v>296.71458333333339</v>
      </c>
      <c r="H297" s="52">
        <f t="shared" si="110"/>
        <v>1186.8583333333336</v>
      </c>
      <c r="I297" s="2">
        <f t="shared" si="96"/>
        <v>34.627916666666671</v>
      </c>
      <c r="J297" s="2">
        <f>propocet!$L$2</f>
        <v>18.9375</v>
      </c>
      <c r="K297" s="2">
        <f>propocet!$L$5</f>
        <v>23.362499999999997</v>
      </c>
      <c r="L297" s="2">
        <f>propocet!$L$9</f>
        <v>22.787500000000001</v>
      </c>
      <c r="M297" s="2">
        <f>propocet!$L$11</f>
        <v>16.7</v>
      </c>
      <c r="N297" s="2">
        <f>propocet!$L$12</f>
        <v>25.5625</v>
      </c>
      <c r="O297" s="2">
        <f>propocet!$L$13</f>
        <v>16.225000000000001</v>
      </c>
      <c r="P297" s="61">
        <f t="shared" si="97"/>
        <v>34.627916666666671</v>
      </c>
      <c r="Q297" s="52">
        <v>30</v>
      </c>
      <c r="R297" s="2">
        <f t="shared" si="98"/>
        <v>11.0625</v>
      </c>
      <c r="S297" s="2">
        <f t="shared" si="99"/>
        <v>6.6375000000000028</v>
      </c>
      <c r="T297" s="2">
        <f t="shared" si="100"/>
        <v>7.2124999999999986</v>
      </c>
      <c r="U297" s="2">
        <f t="shared" si="101"/>
        <v>13.3</v>
      </c>
      <c r="V297" s="2">
        <f t="shared" si="102"/>
        <v>4.4375</v>
      </c>
      <c r="W297" s="2">
        <f t="shared" si="103"/>
        <v>13.774999999999999</v>
      </c>
      <c r="X297" s="2">
        <f t="shared" si="104"/>
        <v>-4.6279166666666711</v>
      </c>
      <c r="Y297" s="2">
        <f t="shared" si="104"/>
        <v>-4.6279166666666711</v>
      </c>
      <c r="Z297" s="2">
        <f t="shared" si="104"/>
        <v>-4.6279166666666711</v>
      </c>
      <c r="AA297" s="2">
        <f t="shared" si="105"/>
        <v>56.425000000000004</v>
      </c>
      <c r="AB297" s="61">
        <f t="shared" si="106"/>
        <v>27.767500000000027</v>
      </c>
      <c r="AC297" s="61">
        <f t="shared" si="107"/>
        <v>84.192500000000024</v>
      </c>
      <c r="AD297" s="2">
        <f t="shared" si="108"/>
        <v>4.6279166666666711</v>
      </c>
      <c r="AE297" s="2">
        <f t="shared" si="111"/>
        <v>0</v>
      </c>
      <c r="AF297" s="52">
        <f t="shared" si="109"/>
        <v>84.192500000000024</v>
      </c>
      <c r="AG297" s="2">
        <f t="shared" si="112"/>
        <v>23.139583333333356</v>
      </c>
      <c r="AH297" s="67">
        <f t="shared" si="113"/>
        <v>0.22103159453803806</v>
      </c>
      <c r="AI297" s="67">
        <f t="shared" si="114"/>
        <v>0.77896840546196189</v>
      </c>
      <c r="AJ297" s="2">
        <f t="shared" si="115"/>
        <v>380.90708333333339</v>
      </c>
      <c r="AK297" s="2">
        <f t="shared" si="116"/>
        <v>1523.6283333333336</v>
      </c>
    </row>
    <row r="298" spans="1:37">
      <c r="A298" t="s">
        <v>432</v>
      </c>
      <c r="B298">
        <v>2</v>
      </c>
      <c r="C298" s="2">
        <f>VLOOKUP(A298,LB460_CO!B:L,11,0)</f>
        <v>168.46458333333334</v>
      </c>
      <c r="D298" s="2">
        <f>'c'!$B$7</f>
        <v>47.125</v>
      </c>
      <c r="E298" s="2">
        <f t="shared" si="94"/>
        <v>215.58958333333334</v>
      </c>
      <c r="F298" s="2">
        <f>'c'!$E$8</f>
        <v>123.57500000000002</v>
      </c>
      <c r="G298" s="52">
        <f t="shared" si="95"/>
        <v>339.16458333333333</v>
      </c>
      <c r="H298" s="52">
        <f t="shared" si="110"/>
        <v>678.32916666666665</v>
      </c>
      <c r="I298" s="2">
        <f t="shared" si="96"/>
        <v>43.117916666666666</v>
      </c>
      <c r="J298" s="2">
        <f>propocet!$L$2</f>
        <v>18.9375</v>
      </c>
      <c r="K298" s="2">
        <f>propocet!$L$5</f>
        <v>23.362499999999997</v>
      </c>
      <c r="L298" s="2">
        <f>propocet!$L$9</f>
        <v>22.787500000000001</v>
      </c>
      <c r="M298" s="2">
        <f>propocet!$L$11</f>
        <v>16.7</v>
      </c>
      <c r="N298" s="2">
        <f>propocet!$L$12</f>
        <v>25.5625</v>
      </c>
      <c r="O298" s="2">
        <f>propocet!$L$13</f>
        <v>16.225000000000001</v>
      </c>
      <c r="P298" s="61">
        <f t="shared" si="97"/>
        <v>43.117916666666666</v>
      </c>
      <c r="Q298" s="52">
        <v>30</v>
      </c>
      <c r="R298" s="2">
        <f t="shared" si="98"/>
        <v>11.0625</v>
      </c>
      <c r="S298" s="2">
        <f t="shared" si="99"/>
        <v>6.6375000000000028</v>
      </c>
      <c r="T298" s="2">
        <f t="shared" si="100"/>
        <v>7.2124999999999986</v>
      </c>
      <c r="U298" s="2">
        <f t="shared" si="101"/>
        <v>13.3</v>
      </c>
      <c r="V298" s="2">
        <f t="shared" si="102"/>
        <v>4.4375</v>
      </c>
      <c r="W298" s="2">
        <f t="shared" si="103"/>
        <v>13.774999999999999</v>
      </c>
      <c r="X298" s="2">
        <f t="shared" si="104"/>
        <v>-13.117916666666666</v>
      </c>
      <c r="Y298" s="2">
        <f t="shared" si="104"/>
        <v>-13.117916666666666</v>
      </c>
      <c r="Z298" s="2">
        <f t="shared" si="104"/>
        <v>-13.117916666666666</v>
      </c>
      <c r="AA298" s="2">
        <f t="shared" si="105"/>
        <v>56.425000000000004</v>
      </c>
      <c r="AB298" s="61">
        <f t="shared" si="106"/>
        <v>78.707499999999996</v>
      </c>
      <c r="AC298" s="61">
        <f t="shared" si="107"/>
        <v>135.13249999999999</v>
      </c>
      <c r="AD298" s="2">
        <f t="shared" si="108"/>
        <v>13.117916666666666</v>
      </c>
      <c r="AE298" s="2">
        <f t="shared" si="111"/>
        <v>0</v>
      </c>
      <c r="AF298" s="52">
        <f t="shared" si="109"/>
        <v>135.13249999999999</v>
      </c>
      <c r="AG298" s="2">
        <f t="shared" si="112"/>
        <v>65.589583333333337</v>
      </c>
      <c r="AH298" s="67">
        <f t="shared" si="113"/>
        <v>0.2849110921161403</v>
      </c>
      <c r="AI298" s="67">
        <f t="shared" si="114"/>
        <v>0.7150889078838597</v>
      </c>
      <c r="AJ298" s="2">
        <f t="shared" si="115"/>
        <v>474.29708333333332</v>
      </c>
      <c r="AK298" s="2">
        <f t="shared" si="116"/>
        <v>948.59416666666664</v>
      </c>
    </row>
    <row r="299" spans="1:37">
      <c r="A299" t="s">
        <v>235</v>
      </c>
      <c r="B299">
        <v>2</v>
      </c>
      <c r="C299" s="2">
        <f>VLOOKUP(A299,LB460_CO!B:L,11,0)</f>
        <v>168.65833333333336</v>
      </c>
      <c r="D299" s="2">
        <f>'c'!$B$7</f>
        <v>47.125</v>
      </c>
      <c r="E299" s="2">
        <f t="shared" si="94"/>
        <v>215.78333333333336</v>
      </c>
      <c r="F299" s="2">
        <f>'c'!$E$8</f>
        <v>123.57500000000002</v>
      </c>
      <c r="G299" s="52">
        <f t="shared" si="95"/>
        <v>339.35833333333335</v>
      </c>
      <c r="H299" s="52">
        <f t="shared" si="110"/>
        <v>678.7166666666667</v>
      </c>
      <c r="I299" s="2">
        <f t="shared" si="96"/>
        <v>43.156666666666673</v>
      </c>
      <c r="J299" s="2">
        <f>propocet!$L$2</f>
        <v>18.9375</v>
      </c>
      <c r="K299" s="2">
        <f>propocet!$L$5</f>
        <v>23.362499999999997</v>
      </c>
      <c r="L299" s="2">
        <f>propocet!$L$9</f>
        <v>22.787500000000001</v>
      </c>
      <c r="M299" s="2">
        <f>propocet!$L$11</f>
        <v>16.7</v>
      </c>
      <c r="N299" s="2">
        <f>propocet!$L$12</f>
        <v>25.5625</v>
      </c>
      <c r="O299" s="2">
        <f>propocet!$L$13</f>
        <v>16.225000000000001</v>
      </c>
      <c r="P299" s="61">
        <f t="shared" si="97"/>
        <v>43.156666666666673</v>
      </c>
      <c r="Q299" s="52">
        <v>30</v>
      </c>
      <c r="R299" s="2">
        <f t="shared" si="98"/>
        <v>11.0625</v>
      </c>
      <c r="S299" s="2">
        <f t="shared" si="99"/>
        <v>6.6375000000000028</v>
      </c>
      <c r="T299" s="2">
        <f t="shared" si="100"/>
        <v>7.2124999999999986</v>
      </c>
      <c r="U299" s="2">
        <f t="shared" si="101"/>
        <v>13.3</v>
      </c>
      <c r="V299" s="2">
        <f t="shared" si="102"/>
        <v>4.4375</v>
      </c>
      <c r="W299" s="2">
        <f t="shared" si="103"/>
        <v>13.774999999999999</v>
      </c>
      <c r="X299" s="2">
        <f t="shared" si="104"/>
        <v>-13.156666666666673</v>
      </c>
      <c r="Y299" s="2">
        <f t="shared" si="104"/>
        <v>-13.156666666666673</v>
      </c>
      <c r="Z299" s="2">
        <f t="shared" si="104"/>
        <v>-13.156666666666673</v>
      </c>
      <c r="AA299" s="2">
        <f t="shared" si="105"/>
        <v>56.425000000000004</v>
      </c>
      <c r="AB299" s="61">
        <f t="shared" si="106"/>
        <v>78.94000000000004</v>
      </c>
      <c r="AC299" s="61">
        <f t="shared" si="107"/>
        <v>135.36500000000004</v>
      </c>
      <c r="AD299" s="2">
        <f t="shared" si="108"/>
        <v>13.156666666666673</v>
      </c>
      <c r="AE299" s="2">
        <f t="shared" si="111"/>
        <v>0</v>
      </c>
      <c r="AF299" s="52">
        <f t="shared" si="109"/>
        <v>135.36500000000004</v>
      </c>
      <c r="AG299" s="2">
        <f t="shared" si="112"/>
        <v>65.78333333333336</v>
      </c>
      <c r="AH299" s="67">
        <f t="shared" si="113"/>
        <v>0.28514503184310863</v>
      </c>
      <c r="AI299" s="67">
        <f t="shared" si="114"/>
        <v>0.71485496815689142</v>
      </c>
      <c r="AJ299" s="2">
        <f t="shared" si="115"/>
        <v>474.72333333333336</v>
      </c>
      <c r="AK299" s="2">
        <f t="shared" si="116"/>
        <v>949.44666666666672</v>
      </c>
    </row>
    <row r="300" spans="1:37">
      <c r="A300" t="s">
        <v>712</v>
      </c>
      <c r="B300">
        <v>10</v>
      </c>
      <c r="C300" s="2">
        <f>VLOOKUP(A300,LB460_CO!B:L,11,0)</f>
        <v>132.80416666666667</v>
      </c>
      <c r="D300" s="2">
        <f>'c'!$B$7</f>
        <v>47.125</v>
      </c>
      <c r="E300" s="2">
        <f t="shared" si="94"/>
        <v>179.92916666666667</v>
      </c>
      <c r="F300" s="2">
        <f>'c'!$E$8</f>
        <v>123.57500000000002</v>
      </c>
      <c r="G300" s="52">
        <f t="shared" si="95"/>
        <v>303.50416666666672</v>
      </c>
      <c r="H300" s="52">
        <f t="shared" si="110"/>
        <v>3035.041666666667</v>
      </c>
      <c r="I300" s="2">
        <f t="shared" si="96"/>
        <v>35.985833333333332</v>
      </c>
      <c r="J300" s="2">
        <f>propocet!$L$2</f>
        <v>18.9375</v>
      </c>
      <c r="K300" s="2">
        <f>propocet!$L$5</f>
        <v>23.362499999999997</v>
      </c>
      <c r="L300" s="2">
        <f>propocet!$L$9</f>
        <v>22.787500000000001</v>
      </c>
      <c r="M300" s="2">
        <f>propocet!$L$11</f>
        <v>16.7</v>
      </c>
      <c r="N300" s="2">
        <f>propocet!$L$12</f>
        <v>25.5625</v>
      </c>
      <c r="O300" s="2">
        <f>propocet!$L$13</f>
        <v>16.225000000000001</v>
      </c>
      <c r="P300" s="61">
        <f t="shared" si="97"/>
        <v>35.985833333333332</v>
      </c>
      <c r="Q300" s="52">
        <v>30</v>
      </c>
      <c r="R300" s="2">
        <f t="shared" si="98"/>
        <v>11.0625</v>
      </c>
      <c r="S300" s="2">
        <f t="shared" si="99"/>
        <v>6.6375000000000028</v>
      </c>
      <c r="T300" s="2">
        <f t="shared" si="100"/>
        <v>7.2124999999999986</v>
      </c>
      <c r="U300" s="2">
        <f t="shared" si="101"/>
        <v>13.3</v>
      </c>
      <c r="V300" s="2">
        <f t="shared" si="102"/>
        <v>4.4375</v>
      </c>
      <c r="W300" s="2">
        <f t="shared" si="103"/>
        <v>13.774999999999999</v>
      </c>
      <c r="X300" s="2">
        <f t="shared" si="104"/>
        <v>-5.985833333333332</v>
      </c>
      <c r="Y300" s="2">
        <f t="shared" si="104"/>
        <v>-5.985833333333332</v>
      </c>
      <c r="Z300" s="2">
        <f t="shared" si="104"/>
        <v>-5.985833333333332</v>
      </c>
      <c r="AA300" s="2">
        <f t="shared" si="105"/>
        <v>56.425000000000004</v>
      </c>
      <c r="AB300" s="61">
        <f t="shared" si="106"/>
        <v>35.914999999999992</v>
      </c>
      <c r="AC300" s="61">
        <f t="shared" si="107"/>
        <v>92.34</v>
      </c>
      <c r="AD300" s="2">
        <f t="shared" si="108"/>
        <v>5.985833333333332</v>
      </c>
      <c r="AE300" s="2">
        <f t="shared" si="111"/>
        <v>0</v>
      </c>
      <c r="AF300" s="52">
        <f t="shared" si="109"/>
        <v>92.34</v>
      </c>
      <c r="AG300" s="2">
        <f t="shared" si="112"/>
        <v>29.92916666666666</v>
      </c>
      <c r="AH300" s="67">
        <f t="shared" si="113"/>
        <v>0.23327361566946592</v>
      </c>
      <c r="AI300" s="67">
        <f t="shared" si="114"/>
        <v>0.76672638433053408</v>
      </c>
      <c r="AJ300" s="2">
        <f t="shared" si="115"/>
        <v>395.84416666666675</v>
      </c>
      <c r="AK300" s="2">
        <f t="shared" si="116"/>
        <v>3958.4416666666675</v>
      </c>
    </row>
    <row r="301" spans="1:37">
      <c r="A301" t="s">
        <v>173</v>
      </c>
      <c r="B301">
        <v>2</v>
      </c>
      <c r="C301" s="2">
        <f>VLOOKUP(A301,LB460_CO!B:L,11,0)</f>
        <v>150.58750000000001</v>
      </c>
      <c r="D301" s="2">
        <f>'c'!$B$7</f>
        <v>47.125</v>
      </c>
      <c r="E301" s="2">
        <f t="shared" si="94"/>
        <v>197.71250000000001</v>
      </c>
      <c r="F301" s="2">
        <f>'c'!$E$8</f>
        <v>123.57500000000002</v>
      </c>
      <c r="G301" s="52">
        <f t="shared" si="95"/>
        <v>321.28750000000002</v>
      </c>
      <c r="H301" s="52">
        <f t="shared" si="110"/>
        <v>642.57500000000005</v>
      </c>
      <c r="I301" s="2">
        <f t="shared" si="96"/>
        <v>39.542500000000004</v>
      </c>
      <c r="J301" s="2">
        <f>propocet!$L$2</f>
        <v>18.9375</v>
      </c>
      <c r="K301" s="2">
        <f>propocet!$L$5</f>
        <v>23.362499999999997</v>
      </c>
      <c r="L301" s="2">
        <f>propocet!$L$9</f>
        <v>22.787500000000001</v>
      </c>
      <c r="M301" s="2">
        <f>propocet!$L$11</f>
        <v>16.7</v>
      </c>
      <c r="N301" s="2">
        <f>propocet!$L$12</f>
        <v>25.5625</v>
      </c>
      <c r="O301" s="2">
        <f>propocet!$L$13</f>
        <v>16.225000000000001</v>
      </c>
      <c r="P301" s="61">
        <f t="shared" si="97"/>
        <v>39.542500000000004</v>
      </c>
      <c r="Q301" s="52">
        <v>30</v>
      </c>
      <c r="R301" s="2">
        <f t="shared" si="98"/>
        <v>11.0625</v>
      </c>
      <c r="S301" s="2">
        <f t="shared" si="99"/>
        <v>6.6375000000000028</v>
      </c>
      <c r="T301" s="2">
        <f t="shared" si="100"/>
        <v>7.2124999999999986</v>
      </c>
      <c r="U301" s="2">
        <f t="shared" si="101"/>
        <v>13.3</v>
      </c>
      <c r="V301" s="2">
        <f t="shared" si="102"/>
        <v>4.4375</v>
      </c>
      <c r="W301" s="2">
        <f t="shared" si="103"/>
        <v>13.774999999999999</v>
      </c>
      <c r="X301" s="2">
        <f t="shared" si="104"/>
        <v>-9.542500000000004</v>
      </c>
      <c r="Y301" s="2">
        <f t="shared" si="104"/>
        <v>-9.542500000000004</v>
      </c>
      <c r="Z301" s="2">
        <f t="shared" si="104"/>
        <v>-9.542500000000004</v>
      </c>
      <c r="AA301" s="2">
        <f t="shared" si="105"/>
        <v>56.425000000000004</v>
      </c>
      <c r="AB301" s="61">
        <f t="shared" si="106"/>
        <v>57.255000000000024</v>
      </c>
      <c r="AC301" s="61">
        <f t="shared" si="107"/>
        <v>113.68000000000004</v>
      </c>
      <c r="AD301" s="2">
        <f t="shared" si="108"/>
        <v>9.542500000000004</v>
      </c>
      <c r="AE301" s="2">
        <f t="shared" si="111"/>
        <v>0</v>
      </c>
      <c r="AF301" s="52">
        <f t="shared" si="109"/>
        <v>113.68000000000004</v>
      </c>
      <c r="AG301" s="2">
        <f t="shared" si="112"/>
        <v>47.71250000000002</v>
      </c>
      <c r="AH301" s="67">
        <f t="shared" si="113"/>
        <v>0.26135285969641414</v>
      </c>
      <c r="AI301" s="67">
        <f t="shared" si="114"/>
        <v>0.73864714030358591</v>
      </c>
      <c r="AJ301" s="2">
        <f t="shared" si="115"/>
        <v>434.96750000000009</v>
      </c>
      <c r="AK301" s="2">
        <f t="shared" si="116"/>
        <v>869.93500000000017</v>
      </c>
    </row>
    <row r="302" spans="1:37">
      <c r="A302" t="s">
        <v>174</v>
      </c>
      <c r="B302">
        <v>1</v>
      </c>
      <c r="C302" s="2">
        <f>VLOOKUP(A302,LB460_CO!B:L,11,0)</f>
        <v>150.58750000000001</v>
      </c>
      <c r="D302" s="2">
        <f>'c'!$B$7</f>
        <v>47.125</v>
      </c>
      <c r="E302" s="2">
        <f t="shared" si="94"/>
        <v>197.71250000000001</v>
      </c>
      <c r="F302" s="2">
        <f>'c'!$E$8</f>
        <v>123.57500000000002</v>
      </c>
      <c r="G302" s="52">
        <f t="shared" si="95"/>
        <v>321.28750000000002</v>
      </c>
      <c r="H302" s="52">
        <f t="shared" si="110"/>
        <v>321.28750000000002</v>
      </c>
      <c r="I302" s="2">
        <f t="shared" si="96"/>
        <v>39.542500000000004</v>
      </c>
      <c r="J302" s="2">
        <f>propocet!$L$2</f>
        <v>18.9375</v>
      </c>
      <c r="K302" s="2">
        <f>propocet!$L$5</f>
        <v>23.362499999999997</v>
      </c>
      <c r="L302" s="2">
        <f>propocet!$L$9</f>
        <v>22.787500000000001</v>
      </c>
      <c r="M302" s="2">
        <f>propocet!$L$11</f>
        <v>16.7</v>
      </c>
      <c r="N302" s="2">
        <f>propocet!$L$12</f>
        <v>25.5625</v>
      </c>
      <c r="O302" s="2">
        <f>propocet!$L$13</f>
        <v>16.225000000000001</v>
      </c>
      <c r="P302" s="61">
        <f t="shared" si="97"/>
        <v>39.542500000000004</v>
      </c>
      <c r="Q302" s="52">
        <v>30</v>
      </c>
      <c r="R302" s="2">
        <f t="shared" si="98"/>
        <v>11.0625</v>
      </c>
      <c r="S302" s="2">
        <f t="shared" si="99"/>
        <v>6.6375000000000028</v>
      </c>
      <c r="T302" s="2">
        <f t="shared" si="100"/>
        <v>7.2124999999999986</v>
      </c>
      <c r="U302" s="2">
        <f t="shared" si="101"/>
        <v>13.3</v>
      </c>
      <c r="V302" s="2">
        <f t="shared" si="102"/>
        <v>4.4375</v>
      </c>
      <c r="W302" s="2">
        <f t="shared" si="103"/>
        <v>13.774999999999999</v>
      </c>
      <c r="X302" s="2">
        <f t="shared" si="104"/>
        <v>-9.542500000000004</v>
      </c>
      <c r="Y302" s="2">
        <f t="shared" si="104"/>
        <v>-9.542500000000004</v>
      </c>
      <c r="Z302" s="2">
        <f t="shared" si="104"/>
        <v>-9.542500000000004</v>
      </c>
      <c r="AA302" s="2">
        <f t="shared" si="105"/>
        <v>56.425000000000004</v>
      </c>
      <c r="AB302" s="61">
        <f t="shared" si="106"/>
        <v>57.255000000000024</v>
      </c>
      <c r="AC302" s="61">
        <f t="shared" si="107"/>
        <v>113.68000000000004</v>
      </c>
      <c r="AD302" s="2">
        <f t="shared" si="108"/>
        <v>9.542500000000004</v>
      </c>
      <c r="AE302" s="2">
        <f t="shared" si="111"/>
        <v>0</v>
      </c>
      <c r="AF302" s="52">
        <f t="shared" si="109"/>
        <v>113.68000000000004</v>
      </c>
      <c r="AG302" s="2">
        <f t="shared" si="112"/>
        <v>47.71250000000002</v>
      </c>
      <c r="AH302" s="67">
        <f t="shared" si="113"/>
        <v>0.26135285969641414</v>
      </c>
      <c r="AI302" s="67">
        <f t="shared" si="114"/>
        <v>0.73864714030358591</v>
      </c>
      <c r="AJ302" s="2">
        <f t="shared" si="115"/>
        <v>434.96750000000009</v>
      </c>
      <c r="AK302" s="2">
        <f t="shared" si="116"/>
        <v>434.96750000000009</v>
      </c>
    </row>
    <row r="303" spans="1:37">
      <c r="A303" t="s">
        <v>691</v>
      </c>
      <c r="B303">
        <v>1</v>
      </c>
      <c r="C303" s="2">
        <f>VLOOKUP(A303,LB460_CO!B:L,11,0)</f>
        <v>163.66249999999999</v>
      </c>
      <c r="D303" s="2">
        <f>'c'!$B$7</f>
        <v>47.125</v>
      </c>
      <c r="E303" s="2">
        <f t="shared" si="94"/>
        <v>210.78749999999999</v>
      </c>
      <c r="F303" s="2">
        <f>'c'!$E$8</f>
        <v>123.57500000000002</v>
      </c>
      <c r="G303" s="52">
        <f t="shared" si="95"/>
        <v>334.36250000000001</v>
      </c>
      <c r="H303" s="52">
        <f t="shared" si="110"/>
        <v>334.36250000000001</v>
      </c>
      <c r="I303" s="2">
        <f t="shared" si="96"/>
        <v>42.157499999999999</v>
      </c>
      <c r="J303" s="2">
        <f>propocet!$L$2</f>
        <v>18.9375</v>
      </c>
      <c r="K303" s="2">
        <f>propocet!$L$5</f>
        <v>23.362499999999997</v>
      </c>
      <c r="L303" s="2">
        <f>propocet!$L$9</f>
        <v>22.787500000000001</v>
      </c>
      <c r="M303" s="2">
        <f>propocet!$L$11</f>
        <v>16.7</v>
      </c>
      <c r="N303" s="2">
        <f>propocet!$L$12</f>
        <v>25.5625</v>
      </c>
      <c r="O303" s="2">
        <f>propocet!$L$13</f>
        <v>16.225000000000001</v>
      </c>
      <c r="P303" s="61">
        <f t="shared" si="97"/>
        <v>42.157499999999999</v>
      </c>
      <c r="Q303" s="52">
        <v>30</v>
      </c>
      <c r="R303" s="2">
        <f t="shared" si="98"/>
        <v>11.0625</v>
      </c>
      <c r="S303" s="2">
        <f t="shared" si="99"/>
        <v>6.6375000000000028</v>
      </c>
      <c r="T303" s="2">
        <f t="shared" si="100"/>
        <v>7.2124999999999986</v>
      </c>
      <c r="U303" s="2">
        <f t="shared" si="101"/>
        <v>13.3</v>
      </c>
      <c r="V303" s="2">
        <f t="shared" si="102"/>
        <v>4.4375</v>
      </c>
      <c r="W303" s="2">
        <f t="shared" si="103"/>
        <v>13.774999999999999</v>
      </c>
      <c r="X303" s="2">
        <f t="shared" si="104"/>
        <v>-12.157499999999999</v>
      </c>
      <c r="Y303" s="2">
        <f t="shared" si="104"/>
        <v>-12.157499999999999</v>
      </c>
      <c r="Z303" s="2">
        <f t="shared" si="104"/>
        <v>-12.157499999999999</v>
      </c>
      <c r="AA303" s="2">
        <f t="shared" si="105"/>
        <v>56.425000000000004</v>
      </c>
      <c r="AB303" s="61">
        <f t="shared" si="106"/>
        <v>72.944999999999993</v>
      </c>
      <c r="AC303" s="61">
        <f t="shared" si="107"/>
        <v>129.37</v>
      </c>
      <c r="AD303" s="2">
        <f t="shared" si="108"/>
        <v>12.157499999999999</v>
      </c>
      <c r="AE303" s="2">
        <f t="shared" si="111"/>
        <v>0</v>
      </c>
      <c r="AF303" s="52">
        <f t="shared" si="109"/>
        <v>129.37</v>
      </c>
      <c r="AG303" s="2">
        <f t="shared" si="112"/>
        <v>60.787499999999994</v>
      </c>
      <c r="AH303" s="67">
        <f t="shared" si="113"/>
        <v>0.27897548694559904</v>
      </c>
      <c r="AI303" s="67">
        <f t="shared" si="114"/>
        <v>0.72102451305440096</v>
      </c>
      <c r="AJ303" s="2">
        <f t="shared" si="115"/>
        <v>463.73250000000002</v>
      </c>
      <c r="AK303" s="2">
        <f t="shared" si="116"/>
        <v>463.73250000000002</v>
      </c>
    </row>
    <row r="304" spans="1:37">
      <c r="A304" t="s">
        <v>559</v>
      </c>
      <c r="B304">
        <v>1</v>
      </c>
      <c r="C304" s="2">
        <f>VLOOKUP(A304,LB460_CO!B:L,11,0)</f>
        <v>166.52500000000003</v>
      </c>
      <c r="D304" s="2">
        <f>'c'!$B$7</f>
        <v>47.125</v>
      </c>
      <c r="E304" s="2">
        <f t="shared" si="94"/>
        <v>213.65000000000003</v>
      </c>
      <c r="F304" s="2">
        <f>'c'!$E$8</f>
        <v>123.57500000000002</v>
      </c>
      <c r="G304" s="52">
        <f t="shared" si="95"/>
        <v>337.22500000000002</v>
      </c>
      <c r="H304" s="52">
        <f t="shared" si="110"/>
        <v>337.22500000000002</v>
      </c>
      <c r="I304" s="2">
        <f t="shared" si="96"/>
        <v>42.730000000000004</v>
      </c>
      <c r="J304" s="2">
        <f>propocet!$L$2</f>
        <v>18.9375</v>
      </c>
      <c r="K304" s="2">
        <f>propocet!$L$5</f>
        <v>23.362499999999997</v>
      </c>
      <c r="L304" s="2">
        <f>propocet!$L$9</f>
        <v>22.787500000000001</v>
      </c>
      <c r="M304" s="2">
        <f>propocet!$L$11</f>
        <v>16.7</v>
      </c>
      <c r="N304" s="2">
        <f>propocet!$L$12</f>
        <v>25.5625</v>
      </c>
      <c r="O304" s="2">
        <f>propocet!$L$13</f>
        <v>16.225000000000001</v>
      </c>
      <c r="P304" s="61">
        <f t="shared" si="97"/>
        <v>42.730000000000004</v>
      </c>
      <c r="Q304" s="52">
        <v>30</v>
      </c>
      <c r="R304" s="2">
        <f t="shared" si="98"/>
        <v>11.0625</v>
      </c>
      <c r="S304" s="2">
        <f t="shared" si="99"/>
        <v>6.6375000000000028</v>
      </c>
      <c r="T304" s="2">
        <f t="shared" si="100"/>
        <v>7.2124999999999986</v>
      </c>
      <c r="U304" s="2">
        <f t="shared" si="101"/>
        <v>13.3</v>
      </c>
      <c r="V304" s="2">
        <f t="shared" si="102"/>
        <v>4.4375</v>
      </c>
      <c r="W304" s="2">
        <f t="shared" si="103"/>
        <v>13.774999999999999</v>
      </c>
      <c r="X304" s="2">
        <f t="shared" si="104"/>
        <v>-12.730000000000004</v>
      </c>
      <c r="Y304" s="2">
        <f t="shared" si="104"/>
        <v>-12.730000000000004</v>
      </c>
      <c r="Z304" s="2">
        <f t="shared" si="104"/>
        <v>-12.730000000000004</v>
      </c>
      <c r="AA304" s="2">
        <f t="shared" si="105"/>
        <v>56.425000000000004</v>
      </c>
      <c r="AB304" s="61">
        <f t="shared" si="106"/>
        <v>76.380000000000024</v>
      </c>
      <c r="AC304" s="61">
        <f t="shared" si="107"/>
        <v>132.80500000000004</v>
      </c>
      <c r="AD304" s="2">
        <f t="shared" si="108"/>
        <v>12.730000000000004</v>
      </c>
      <c r="AE304" s="2">
        <f t="shared" si="111"/>
        <v>0</v>
      </c>
      <c r="AF304" s="52">
        <f t="shared" si="109"/>
        <v>132.80500000000004</v>
      </c>
      <c r="AG304" s="2">
        <f t="shared" si="112"/>
        <v>63.65000000000002</v>
      </c>
      <c r="AH304" s="67">
        <f t="shared" si="113"/>
        <v>0.28254579494925863</v>
      </c>
      <c r="AI304" s="67">
        <f t="shared" si="114"/>
        <v>0.71745420505074131</v>
      </c>
      <c r="AJ304" s="2">
        <f t="shared" si="115"/>
        <v>470.03000000000009</v>
      </c>
      <c r="AK304" s="2">
        <f t="shared" si="116"/>
        <v>470.03000000000009</v>
      </c>
    </row>
    <row r="305" spans="1:37">
      <c r="A305" t="s">
        <v>560</v>
      </c>
      <c r="B305">
        <v>1</v>
      </c>
      <c r="C305" s="2">
        <f>VLOOKUP(A305,LB460_CO!B:L,11,0)</f>
        <v>166.52500000000003</v>
      </c>
      <c r="D305" s="2">
        <f>'c'!$B$7</f>
        <v>47.125</v>
      </c>
      <c r="E305" s="2">
        <f t="shared" si="94"/>
        <v>213.65000000000003</v>
      </c>
      <c r="F305" s="2">
        <f>'c'!$E$8</f>
        <v>123.57500000000002</v>
      </c>
      <c r="G305" s="52">
        <f t="shared" si="95"/>
        <v>337.22500000000002</v>
      </c>
      <c r="H305" s="52">
        <f t="shared" si="110"/>
        <v>337.22500000000002</v>
      </c>
      <c r="I305" s="2">
        <f t="shared" si="96"/>
        <v>42.730000000000004</v>
      </c>
      <c r="J305" s="2">
        <f>propocet!$L$2</f>
        <v>18.9375</v>
      </c>
      <c r="K305" s="2">
        <f>propocet!$L$5</f>
        <v>23.362499999999997</v>
      </c>
      <c r="L305" s="2">
        <f>propocet!$L$9</f>
        <v>22.787500000000001</v>
      </c>
      <c r="M305" s="2">
        <f>propocet!$L$11</f>
        <v>16.7</v>
      </c>
      <c r="N305" s="2">
        <f>propocet!$L$12</f>
        <v>25.5625</v>
      </c>
      <c r="O305" s="2">
        <f>propocet!$L$13</f>
        <v>16.225000000000001</v>
      </c>
      <c r="P305" s="61">
        <f t="shared" si="97"/>
        <v>42.730000000000004</v>
      </c>
      <c r="Q305" s="52">
        <v>30</v>
      </c>
      <c r="R305" s="2">
        <f t="shared" si="98"/>
        <v>11.0625</v>
      </c>
      <c r="S305" s="2">
        <f t="shared" si="99"/>
        <v>6.6375000000000028</v>
      </c>
      <c r="T305" s="2">
        <f t="shared" si="100"/>
        <v>7.2124999999999986</v>
      </c>
      <c r="U305" s="2">
        <f t="shared" si="101"/>
        <v>13.3</v>
      </c>
      <c r="V305" s="2">
        <f t="shared" si="102"/>
        <v>4.4375</v>
      </c>
      <c r="W305" s="2">
        <f t="shared" si="103"/>
        <v>13.774999999999999</v>
      </c>
      <c r="X305" s="2">
        <f t="shared" si="104"/>
        <v>-12.730000000000004</v>
      </c>
      <c r="Y305" s="2">
        <f t="shared" si="104"/>
        <v>-12.730000000000004</v>
      </c>
      <c r="Z305" s="2">
        <f t="shared" si="104"/>
        <v>-12.730000000000004</v>
      </c>
      <c r="AA305" s="2">
        <f t="shared" si="105"/>
        <v>56.425000000000004</v>
      </c>
      <c r="AB305" s="61">
        <f t="shared" si="106"/>
        <v>76.380000000000024</v>
      </c>
      <c r="AC305" s="61">
        <f t="shared" si="107"/>
        <v>132.80500000000004</v>
      </c>
      <c r="AD305" s="2">
        <f t="shared" si="108"/>
        <v>12.730000000000004</v>
      </c>
      <c r="AE305" s="2">
        <f t="shared" si="111"/>
        <v>0</v>
      </c>
      <c r="AF305" s="52">
        <f t="shared" si="109"/>
        <v>132.80500000000004</v>
      </c>
      <c r="AG305" s="2">
        <f t="shared" si="112"/>
        <v>63.65000000000002</v>
      </c>
      <c r="AH305" s="67">
        <f t="shared" si="113"/>
        <v>0.28254579494925863</v>
      </c>
      <c r="AI305" s="67">
        <f t="shared" si="114"/>
        <v>0.71745420505074131</v>
      </c>
      <c r="AJ305" s="2">
        <f t="shared" si="115"/>
        <v>470.03000000000009</v>
      </c>
      <c r="AK305" s="2">
        <f t="shared" si="116"/>
        <v>470.03000000000009</v>
      </c>
    </row>
    <row r="306" spans="1:37">
      <c r="A306" t="s">
        <v>561</v>
      </c>
      <c r="B306">
        <v>1</v>
      </c>
      <c r="C306" s="2">
        <f>VLOOKUP(A306,LB460_CO!B:L,11,0)</f>
        <v>166.52500000000003</v>
      </c>
      <c r="D306" s="2">
        <f>'c'!$B$7</f>
        <v>47.125</v>
      </c>
      <c r="E306" s="2">
        <f t="shared" si="94"/>
        <v>213.65000000000003</v>
      </c>
      <c r="F306" s="2">
        <f>'c'!$E$8</f>
        <v>123.57500000000002</v>
      </c>
      <c r="G306" s="52">
        <f t="shared" si="95"/>
        <v>337.22500000000002</v>
      </c>
      <c r="H306" s="52">
        <f t="shared" si="110"/>
        <v>337.22500000000002</v>
      </c>
      <c r="I306" s="2">
        <f t="shared" si="96"/>
        <v>42.730000000000004</v>
      </c>
      <c r="J306" s="2">
        <f>propocet!$L$2</f>
        <v>18.9375</v>
      </c>
      <c r="K306" s="2">
        <f>propocet!$L$5</f>
        <v>23.362499999999997</v>
      </c>
      <c r="L306" s="2">
        <f>propocet!$L$9</f>
        <v>22.787500000000001</v>
      </c>
      <c r="M306" s="2">
        <f>propocet!$L$11</f>
        <v>16.7</v>
      </c>
      <c r="N306" s="2">
        <f>propocet!$L$12</f>
        <v>25.5625</v>
      </c>
      <c r="O306" s="2">
        <f>propocet!$L$13</f>
        <v>16.225000000000001</v>
      </c>
      <c r="P306" s="61">
        <f t="shared" si="97"/>
        <v>42.730000000000004</v>
      </c>
      <c r="Q306" s="52">
        <v>30</v>
      </c>
      <c r="R306" s="2">
        <f t="shared" si="98"/>
        <v>11.0625</v>
      </c>
      <c r="S306" s="2">
        <f t="shared" si="99"/>
        <v>6.6375000000000028</v>
      </c>
      <c r="T306" s="2">
        <f t="shared" si="100"/>
        <v>7.2124999999999986</v>
      </c>
      <c r="U306" s="2">
        <f t="shared" si="101"/>
        <v>13.3</v>
      </c>
      <c r="V306" s="2">
        <f t="shared" si="102"/>
        <v>4.4375</v>
      </c>
      <c r="W306" s="2">
        <f t="shared" si="103"/>
        <v>13.774999999999999</v>
      </c>
      <c r="X306" s="2">
        <f t="shared" si="104"/>
        <v>-12.730000000000004</v>
      </c>
      <c r="Y306" s="2">
        <f t="shared" si="104"/>
        <v>-12.730000000000004</v>
      </c>
      <c r="Z306" s="2">
        <f t="shared" si="104"/>
        <v>-12.730000000000004</v>
      </c>
      <c r="AA306" s="2">
        <f t="shared" si="105"/>
        <v>56.425000000000004</v>
      </c>
      <c r="AB306" s="61">
        <f t="shared" si="106"/>
        <v>76.380000000000024</v>
      </c>
      <c r="AC306" s="61">
        <f t="shared" si="107"/>
        <v>132.80500000000004</v>
      </c>
      <c r="AD306" s="2">
        <f t="shared" si="108"/>
        <v>12.730000000000004</v>
      </c>
      <c r="AE306" s="2">
        <f t="shared" si="111"/>
        <v>0</v>
      </c>
      <c r="AF306" s="52">
        <f t="shared" si="109"/>
        <v>132.80500000000004</v>
      </c>
      <c r="AG306" s="2">
        <f t="shared" si="112"/>
        <v>63.65000000000002</v>
      </c>
      <c r="AH306" s="67">
        <f t="shared" si="113"/>
        <v>0.28254579494925863</v>
      </c>
      <c r="AI306" s="67">
        <f t="shared" si="114"/>
        <v>0.71745420505074131</v>
      </c>
      <c r="AJ306" s="2">
        <f t="shared" si="115"/>
        <v>470.03000000000009</v>
      </c>
      <c r="AK306" s="2">
        <f t="shared" si="116"/>
        <v>470.03000000000009</v>
      </c>
    </row>
    <row r="307" spans="1:37">
      <c r="A307" t="s">
        <v>562</v>
      </c>
      <c r="B307">
        <v>1</v>
      </c>
      <c r="C307" s="2">
        <f>VLOOKUP(A307,LB460_CO!B:L,11,0)</f>
        <v>166.52500000000003</v>
      </c>
      <c r="D307" s="2">
        <f>'c'!$B$7</f>
        <v>47.125</v>
      </c>
      <c r="E307" s="2">
        <f t="shared" si="94"/>
        <v>213.65000000000003</v>
      </c>
      <c r="F307" s="2">
        <f>'c'!$E$8</f>
        <v>123.57500000000002</v>
      </c>
      <c r="G307" s="52">
        <f t="shared" si="95"/>
        <v>337.22500000000002</v>
      </c>
      <c r="H307" s="52">
        <f t="shared" si="110"/>
        <v>337.22500000000002</v>
      </c>
      <c r="I307" s="2">
        <f t="shared" si="96"/>
        <v>42.730000000000004</v>
      </c>
      <c r="J307" s="2">
        <f>propocet!$L$2</f>
        <v>18.9375</v>
      </c>
      <c r="K307" s="2">
        <f>propocet!$L$5</f>
        <v>23.362499999999997</v>
      </c>
      <c r="L307" s="2">
        <f>propocet!$L$9</f>
        <v>22.787500000000001</v>
      </c>
      <c r="M307" s="2">
        <f>propocet!$L$11</f>
        <v>16.7</v>
      </c>
      <c r="N307" s="2">
        <f>propocet!$L$12</f>
        <v>25.5625</v>
      </c>
      <c r="O307" s="2">
        <f>propocet!$L$13</f>
        <v>16.225000000000001</v>
      </c>
      <c r="P307" s="61">
        <f t="shared" si="97"/>
        <v>42.730000000000004</v>
      </c>
      <c r="Q307" s="52">
        <v>30</v>
      </c>
      <c r="R307" s="2">
        <f t="shared" si="98"/>
        <v>11.0625</v>
      </c>
      <c r="S307" s="2">
        <f t="shared" si="99"/>
        <v>6.6375000000000028</v>
      </c>
      <c r="T307" s="2">
        <f t="shared" si="100"/>
        <v>7.2124999999999986</v>
      </c>
      <c r="U307" s="2">
        <f t="shared" si="101"/>
        <v>13.3</v>
      </c>
      <c r="V307" s="2">
        <f t="shared" si="102"/>
        <v>4.4375</v>
      </c>
      <c r="W307" s="2">
        <f t="shared" si="103"/>
        <v>13.774999999999999</v>
      </c>
      <c r="X307" s="2">
        <f t="shared" si="104"/>
        <v>-12.730000000000004</v>
      </c>
      <c r="Y307" s="2">
        <f t="shared" si="104"/>
        <v>-12.730000000000004</v>
      </c>
      <c r="Z307" s="2">
        <f t="shared" si="104"/>
        <v>-12.730000000000004</v>
      </c>
      <c r="AA307" s="2">
        <f t="shared" si="105"/>
        <v>56.425000000000004</v>
      </c>
      <c r="AB307" s="61">
        <f t="shared" si="106"/>
        <v>76.380000000000024</v>
      </c>
      <c r="AC307" s="61">
        <f t="shared" si="107"/>
        <v>132.80500000000004</v>
      </c>
      <c r="AD307" s="2">
        <f t="shared" si="108"/>
        <v>12.730000000000004</v>
      </c>
      <c r="AE307" s="2">
        <f t="shared" si="111"/>
        <v>0</v>
      </c>
      <c r="AF307" s="52">
        <f t="shared" si="109"/>
        <v>132.80500000000004</v>
      </c>
      <c r="AG307" s="2">
        <f t="shared" si="112"/>
        <v>63.65000000000002</v>
      </c>
      <c r="AH307" s="67">
        <f t="shared" si="113"/>
        <v>0.28254579494925863</v>
      </c>
      <c r="AI307" s="67">
        <f t="shared" si="114"/>
        <v>0.71745420505074131</v>
      </c>
      <c r="AJ307" s="2">
        <f t="shared" si="115"/>
        <v>470.03000000000009</v>
      </c>
      <c r="AK307" s="2">
        <f t="shared" si="116"/>
        <v>470.03000000000009</v>
      </c>
    </row>
    <row r="308" spans="1:37">
      <c r="A308" t="s">
        <v>563</v>
      </c>
      <c r="B308">
        <v>1</v>
      </c>
      <c r="C308" s="2">
        <f>VLOOKUP(A308,LB460_CO!B:L,11,0)</f>
        <v>166.52500000000003</v>
      </c>
      <c r="D308" s="2">
        <f>'c'!$B$7</f>
        <v>47.125</v>
      </c>
      <c r="E308" s="2">
        <f t="shared" si="94"/>
        <v>213.65000000000003</v>
      </c>
      <c r="F308" s="2">
        <f>'c'!$E$8</f>
        <v>123.57500000000002</v>
      </c>
      <c r="G308" s="52">
        <f t="shared" si="95"/>
        <v>337.22500000000002</v>
      </c>
      <c r="H308" s="52">
        <f t="shared" si="110"/>
        <v>337.22500000000002</v>
      </c>
      <c r="I308" s="2">
        <f t="shared" si="96"/>
        <v>42.730000000000004</v>
      </c>
      <c r="J308" s="2">
        <f>propocet!$L$2</f>
        <v>18.9375</v>
      </c>
      <c r="K308" s="2">
        <f>propocet!$L$5</f>
        <v>23.362499999999997</v>
      </c>
      <c r="L308" s="2">
        <f>propocet!$L$9</f>
        <v>22.787500000000001</v>
      </c>
      <c r="M308" s="2">
        <f>propocet!$L$11</f>
        <v>16.7</v>
      </c>
      <c r="N308" s="2">
        <f>propocet!$L$12</f>
        <v>25.5625</v>
      </c>
      <c r="O308" s="2">
        <f>propocet!$L$13</f>
        <v>16.225000000000001</v>
      </c>
      <c r="P308" s="61">
        <f t="shared" si="97"/>
        <v>42.730000000000004</v>
      </c>
      <c r="Q308" s="52">
        <v>30</v>
      </c>
      <c r="R308" s="2">
        <f t="shared" si="98"/>
        <v>11.0625</v>
      </c>
      <c r="S308" s="2">
        <f t="shared" si="99"/>
        <v>6.6375000000000028</v>
      </c>
      <c r="T308" s="2">
        <f t="shared" si="100"/>
        <v>7.2124999999999986</v>
      </c>
      <c r="U308" s="2">
        <f t="shared" si="101"/>
        <v>13.3</v>
      </c>
      <c r="V308" s="2">
        <f t="shared" si="102"/>
        <v>4.4375</v>
      </c>
      <c r="W308" s="2">
        <f t="shared" si="103"/>
        <v>13.774999999999999</v>
      </c>
      <c r="X308" s="2">
        <f t="shared" si="104"/>
        <v>-12.730000000000004</v>
      </c>
      <c r="Y308" s="2">
        <f t="shared" si="104"/>
        <v>-12.730000000000004</v>
      </c>
      <c r="Z308" s="2">
        <f t="shared" si="104"/>
        <v>-12.730000000000004</v>
      </c>
      <c r="AA308" s="2">
        <f t="shared" si="105"/>
        <v>56.425000000000004</v>
      </c>
      <c r="AB308" s="61">
        <f t="shared" si="106"/>
        <v>76.380000000000024</v>
      </c>
      <c r="AC308" s="61">
        <f t="shared" si="107"/>
        <v>132.80500000000004</v>
      </c>
      <c r="AD308" s="2">
        <f t="shared" si="108"/>
        <v>12.730000000000004</v>
      </c>
      <c r="AE308" s="2">
        <f t="shared" si="111"/>
        <v>0</v>
      </c>
      <c r="AF308" s="52">
        <f t="shared" si="109"/>
        <v>132.80500000000004</v>
      </c>
      <c r="AG308" s="2">
        <f t="shared" si="112"/>
        <v>63.65000000000002</v>
      </c>
      <c r="AH308" s="67">
        <f t="shared" si="113"/>
        <v>0.28254579494925863</v>
      </c>
      <c r="AI308" s="67">
        <f t="shared" si="114"/>
        <v>0.71745420505074131</v>
      </c>
      <c r="AJ308" s="2">
        <f t="shared" si="115"/>
        <v>470.03000000000009</v>
      </c>
      <c r="AK308" s="2">
        <f t="shared" si="116"/>
        <v>470.03000000000009</v>
      </c>
    </row>
    <row r="309" spans="1:37">
      <c r="A309" t="s">
        <v>564</v>
      </c>
      <c r="B309">
        <v>1</v>
      </c>
      <c r="C309" s="2">
        <f>VLOOKUP(A309,LB460_CO!B:L,11,0)</f>
        <v>166.52500000000003</v>
      </c>
      <c r="D309" s="2">
        <f>'c'!$B$7</f>
        <v>47.125</v>
      </c>
      <c r="E309" s="2">
        <f t="shared" si="94"/>
        <v>213.65000000000003</v>
      </c>
      <c r="F309" s="2">
        <f>'c'!$E$8</f>
        <v>123.57500000000002</v>
      </c>
      <c r="G309" s="52">
        <f t="shared" si="95"/>
        <v>337.22500000000002</v>
      </c>
      <c r="H309" s="52">
        <f t="shared" si="110"/>
        <v>337.22500000000002</v>
      </c>
      <c r="I309" s="2">
        <f t="shared" si="96"/>
        <v>42.730000000000004</v>
      </c>
      <c r="J309" s="2">
        <f>propocet!$L$2</f>
        <v>18.9375</v>
      </c>
      <c r="K309" s="2">
        <f>propocet!$L$5</f>
        <v>23.362499999999997</v>
      </c>
      <c r="L309" s="2">
        <f>propocet!$L$9</f>
        <v>22.787500000000001</v>
      </c>
      <c r="M309" s="2">
        <f>propocet!$L$11</f>
        <v>16.7</v>
      </c>
      <c r="N309" s="2">
        <f>propocet!$L$12</f>
        <v>25.5625</v>
      </c>
      <c r="O309" s="2">
        <f>propocet!$L$13</f>
        <v>16.225000000000001</v>
      </c>
      <c r="P309" s="61">
        <f t="shared" si="97"/>
        <v>42.730000000000004</v>
      </c>
      <c r="Q309" s="52">
        <v>30</v>
      </c>
      <c r="R309" s="2">
        <f t="shared" si="98"/>
        <v>11.0625</v>
      </c>
      <c r="S309" s="2">
        <f t="shared" si="99"/>
        <v>6.6375000000000028</v>
      </c>
      <c r="T309" s="2">
        <f t="shared" si="100"/>
        <v>7.2124999999999986</v>
      </c>
      <c r="U309" s="2">
        <f t="shared" si="101"/>
        <v>13.3</v>
      </c>
      <c r="V309" s="2">
        <f t="shared" si="102"/>
        <v>4.4375</v>
      </c>
      <c r="W309" s="2">
        <f t="shared" si="103"/>
        <v>13.774999999999999</v>
      </c>
      <c r="X309" s="2">
        <f t="shared" si="104"/>
        <v>-12.730000000000004</v>
      </c>
      <c r="Y309" s="2">
        <f t="shared" si="104"/>
        <v>-12.730000000000004</v>
      </c>
      <c r="Z309" s="2">
        <f t="shared" si="104"/>
        <v>-12.730000000000004</v>
      </c>
      <c r="AA309" s="2">
        <f t="shared" si="105"/>
        <v>56.425000000000004</v>
      </c>
      <c r="AB309" s="61">
        <f t="shared" si="106"/>
        <v>76.380000000000024</v>
      </c>
      <c r="AC309" s="61">
        <f t="shared" si="107"/>
        <v>132.80500000000004</v>
      </c>
      <c r="AD309" s="2">
        <f t="shared" si="108"/>
        <v>12.730000000000004</v>
      </c>
      <c r="AE309" s="2">
        <f t="shared" si="111"/>
        <v>0</v>
      </c>
      <c r="AF309" s="52">
        <f t="shared" si="109"/>
        <v>132.80500000000004</v>
      </c>
      <c r="AG309" s="2">
        <f t="shared" si="112"/>
        <v>63.65000000000002</v>
      </c>
      <c r="AH309" s="67">
        <f t="shared" si="113"/>
        <v>0.28254579494925863</v>
      </c>
      <c r="AI309" s="67">
        <f t="shared" si="114"/>
        <v>0.71745420505074131</v>
      </c>
      <c r="AJ309" s="2">
        <f t="shared" si="115"/>
        <v>470.03000000000009</v>
      </c>
      <c r="AK309" s="2">
        <f t="shared" si="116"/>
        <v>470.03000000000009</v>
      </c>
    </row>
    <row r="310" spans="1:37">
      <c r="A310" t="s">
        <v>565</v>
      </c>
      <c r="B310">
        <v>1</v>
      </c>
      <c r="C310" s="2">
        <f>VLOOKUP(A310,LB460_CO!B:L,11,0)</f>
        <v>166.52500000000003</v>
      </c>
      <c r="D310" s="2">
        <f>'c'!$B$7</f>
        <v>47.125</v>
      </c>
      <c r="E310" s="2">
        <f t="shared" si="94"/>
        <v>213.65000000000003</v>
      </c>
      <c r="F310" s="2">
        <f>'c'!$E$8</f>
        <v>123.57500000000002</v>
      </c>
      <c r="G310" s="52">
        <f t="shared" si="95"/>
        <v>337.22500000000002</v>
      </c>
      <c r="H310" s="52">
        <f t="shared" si="110"/>
        <v>337.22500000000002</v>
      </c>
      <c r="I310" s="2">
        <f t="shared" si="96"/>
        <v>42.730000000000004</v>
      </c>
      <c r="J310" s="2">
        <f>propocet!$L$2</f>
        <v>18.9375</v>
      </c>
      <c r="K310" s="2">
        <f>propocet!$L$5</f>
        <v>23.362499999999997</v>
      </c>
      <c r="L310" s="2">
        <f>propocet!$L$9</f>
        <v>22.787500000000001</v>
      </c>
      <c r="M310" s="2">
        <f>propocet!$L$11</f>
        <v>16.7</v>
      </c>
      <c r="N310" s="2">
        <f>propocet!$L$12</f>
        <v>25.5625</v>
      </c>
      <c r="O310" s="2">
        <f>propocet!$L$13</f>
        <v>16.225000000000001</v>
      </c>
      <c r="P310" s="61">
        <f t="shared" si="97"/>
        <v>42.730000000000004</v>
      </c>
      <c r="Q310" s="52">
        <v>30</v>
      </c>
      <c r="R310" s="2">
        <f t="shared" si="98"/>
        <v>11.0625</v>
      </c>
      <c r="S310" s="2">
        <f t="shared" si="99"/>
        <v>6.6375000000000028</v>
      </c>
      <c r="T310" s="2">
        <f t="shared" si="100"/>
        <v>7.2124999999999986</v>
      </c>
      <c r="U310" s="2">
        <f t="shared" si="101"/>
        <v>13.3</v>
      </c>
      <c r="V310" s="2">
        <f t="shared" si="102"/>
        <v>4.4375</v>
      </c>
      <c r="W310" s="2">
        <f t="shared" si="103"/>
        <v>13.774999999999999</v>
      </c>
      <c r="X310" s="2">
        <f t="shared" si="104"/>
        <v>-12.730000000000004</v>
      </c>
      <c r="Y310" s="2">
        <f t="shared" si="104"/>
        <v>-12.730000000000004</v>
      </c>
      <c r="Z310" s="2">
        <f t="shared" si="104"/>
        <v>-12.730000000000004</v>
      </c>
      <c r="AA310" s="2">
        <f t="shared" si="105"/>
        <v>56.425000000000004</v>
      </c>
      <c r="AB310" s="61">
        <f t="shared" si="106"/>
        <v>76.380000000000024</v>
      </c>
      <c r="AC310" s="61">
        <f t="shared" si="107"/>
        <v>132.80500000000004</v>
      </c>
      <c r="AD310" s="2">
        <f t="shared" si="108"/>
        <v>12.730000000000004</v>
      </c>
      <c r="AE310" s="2">
        <f t="shared" si="111"/>
        <v>0</v>
      </c>
      <c r="AF310" s="52">
        <f t="shared" si="109"/>
        <v>132.80500000000004</v>
      </c>
      <c r="AG310" s="2">
        <f t="shared" si="112"/>
        <v>63.65000000000002</v>
      </c>
      <c r="AH310" s="67">
        <f t="shared" si="113"/>
        <v>0.28254579494925863</v>
      </c>
      <c r="AI310" s="67">
        <f t="shared" si="114"/>
        <v>0.71745420505074131</v>
      </c>
      <c r="AJ310" s="2">
        <f t="shared" si="115"/>
        <v>470.03000000000009</v>
      </c>
      <c r="AK310" s="2">
        <f t="shared" si="116"/>
        <v>470.03000000000009</v>
      </c>
    </row>
    <row r="311" spans="1:37">
      <c r="A311" t="s">
        <v>566</v>
      </c>
      <c r="B311">
        <v>1</v>
      </c>
      <c r="C311" s="2">
        <f>VLOOKUP(A311,LB460_CO!B:L,11,0)</f>
        <v>166.52500000000003</v>
      </c>
      <c r="D311" s="2">
        <f>'c'!$B$7</f>
        <v>47.125</v>
      </c>
      <c r="E311" s="2">
        <f t="shared" si="94"/>
        <v>213.65000000000003</v>
      </c>
      <c r="F311" s="2">
        <f>'c'!$E$8</f>
        <v>123.57500000000002</v>
      </c>
      <c r="G311" s="52">
        <f t="shared" si="95"/>
        <v>337.22500000000002</v>
      </c>
      <c r="H311" s="52">
        <f t="shared" si="110"/>
        <v>337.22500000000002</v>
      </c>
      <c r="I311" s="2">
        <f t="shared" si="96"/>
        <v>42.730000000000004</v>
      </c>
      <c r="J311" s="2">
        <f>propocet!$L$2</f>
        <v>18.9375</v>
      </c>
      <c r="K311" s="2">
        <f>propocet!$L$5</f>
        <v>23.362499999999997</v>
      </c>
      <c r="L311" s="2">
        <f>propocet!$L$9</f>
        <v>22.787500000000001</v>
      </c>
      <c r="M311" s="2">
        <f>propocet!$L$11</f>
        <v>16.7</v>
      </c>
      <c r="N311" s="2">
        <f>propocet!$L$12</f>
        <v>25.5625</v>
      </c>
      <c r="O311" s="2">
        <f>propocet!$L$13</f>
        <v>16.225000000000001</v>
      </c>
      <c r="P311" s="61">
        <f t="shared" si="97"/>
        <v>42.730000000000004</v>
      </c>
      <c r="Q311" s="52">
        <v>30</v>
      </c>
      <c r="R311" s="2">
        <f t="shared" si="98"/>
        <v>11.0625</v>
      </c>
      <c r="S311" s="2">
        <f t="shared" si="99"/>
        <v>6.6375000000000028</v>
      </c>
      <c r="T311" s="2">
        <f t="shared" si="100"/>
        <v>7.2124999999999986</v>
      </c>
      <c r="U311" s="2">
        <f t="shared" si="101"/>
        <v>13.3</v>
      </c>
      <c r="V311" s="2">
        <f t="shared" si="102"/>
        <v>4.4375</v>
      </c>
      <c r="W311" s="2">
        <f t="shared" si="103"/>
        <v>13.774999999999999</v>
      </c>
      <c r="X311" s="2">
        <f t="shared" si="104"/>
        <v>-12.730000000000004</v>
      </c>
      <c r="Y311" s="2">
        <f t="shared" si="104"/>
        <v>-12.730000000000004</v>
      </c>
      <c r="Z311" s="2">
        <f t="shared" si="104"/>
        <v>-12.730000000000004</v>
      </c>
      <c r="AA311" s="2">
        <f t="shared" si="105"/>
        <v>56.425000000000004</v>
      </c>
      <c r="AB311" s="61">
        <f t="shared" si="106"/>
        <v>76.380000000000024</v>
      </c>
      <c r="AC311" s="61">
        <f t="shared" si="107"/>
        <v>132.80500000000004</v>
      </c>
      <c r="AD311" s="2">
        <f t="shared" si="108"/>
        <v>12.730000000000004</v>
      </c>
      <c r="AE311" s="2">
        <f t="shared" si="111"/>
        <v>0</v>
      </c>
      <c r="AF311" s="52">
        <f t="shared" si="109"/>
        <v>132.80500000000004</v>
      </c>
      <c r="AG311" s="2">
        <f t="shared" si="112"/>
        <v>63.65000000000002</v>
      </c>
      <c r="AH311" s="67">
        <f t="shared" si="113"/>
        <v>0.28254579494925863</v>
      </c>
      <c r="AI311" s="67">
        <f t="shared" si="114"/>
        <v>0.71745420505074131</v>
      </c>
      <c r="AJ311" s="2">
        <f t="shared" si="115"/>
        <v>470.03000000000009</v>
      </c>
      <c r="AK311" s="2">
        <f t="shared" si="116"/>
        <v>470.03000000000009</v>
      </c>
    </row>
    <row r="312" spans="1:37">
      <c r="A312" t="s">
        <v>567</v>
      </c>
      <c r="B312">
        <v>1</v>
      </c>
      <c r="C312" s="2">
        <f>VLOOKUP(A312,LB460_CO!B:L,11,0)</f>
        <v>166.52500000000003</v>
      </c>
      <c r="D312" s="2">
        <f>'c'!$B$7</f>
        <v>47.125</v>
      </c>
      <c r="E312" s="2">
        <f t="shared" ref="E312:E373" si="117">D312+C312</f>
        <v>213.65000000000003</v>
      </c>
      <c r="F312" s="2">
        <f>'c'!$E$8</f>
        <v>123.57500000000002</v>
      </c>
      <c r="G312" s="52">
        <f t="shared" ref="G312:G373" si="118">F312+E312</f>
        <v>337.22500000000002</v>
      </c>
      <c r="H312" s="52">
        <f t="shared" si="110"/>
        <v>337.22500000000002</v>
      </c>
      <c r="I312" s="2">
        <f t="shared" ref="I312:I373" si="119">E312/5</f>
        <v>42.730000000000004</v>
      </c>
      <c r="J312" s="2">
        <f>propocet!$L$2</f>
        <v>18.9375</v>
      </c>
      <c r="K312" s="2">
        <f>propocet!$L$5</f>
        <v>23.362499999999997</v>
      </c>
      <c r="L312" s="2">
        <f>propocet!$L$9</f>
        <v>22.787500000000001</v>
      </c>
      <c r="M312" s="2">
        <f>propocet!$L$11</f>
        <v>16.7</v>
      </c>
      <c r="N312" s="2">
        <f>propocet!$L$12</f>
        <v>25.5625</v>
      </c>
      <c r="O312" s="2">
        <f>propocet!$L$13</f>
        <v>16.225000000000001</v>
      </c>
      <c r="P312" s="61">
        <f t="shared" ref="P312:P373" si="120">MAX(I312:O312)</f>
        <v>42.730000000000004</v>
      </c>
      <c r="Q312" s="52">
        <v>30</v>
      </c>
      <c r="R312" s="2">
        <f t="shared" ref="R312:R373" si="121">$Q312-J312</f>
        <v>11.0625</v>
      </c>
      <c r="S312" s="2">
        <f t="shared" ref="S312:S373" si="122">$Q312-K312</f>
        <v>6.6375000000000028</v>
      </c>
      <c r="T312" s="2">
        <f t="shared" ref="T312:T373" si="123">$Q312-L312</f>
        <v>7.2124999999999986</v>
      </c>
      <c r="U312" s="2">
        <f t="shared" ref="U312:U373" si="124">$Q312-M312</f>
        <v>13.3</v>
      </c>
      <c r="V312" s="2">
        <f t="shared" ref="V312:V373" si="125">$Q312-N312</f>
        <v>4.4375</v>
      </c>
      <c r="W312" s="2">
        <f t="shared" ref="W312:W373" si="126">$Q312-O312</f>
        <v>13.774999999999999</v>
      </c>
      <c r="X312" s="2">
        <f t="shared" ref="X312:Z373" si="127">$Q312-$I312</f>
        <v>-12.730000000000004</v>
      </c>
      <c r="Y312" s="2">
        <f t="shared" si="127"/>
        <v>-12.730000000000004</v>
      </c>
      <c r="Z312" s="2">
        <f t="shared" si="127"/>
        <v>-12.730000000000004</v>
      </c>
      <c r="AA312" s="2">
        <f t="shared" ref="AA312:AA373" si="128">SUM(R312:W312)</f>
        <v>56.425000000000004</v>
      </c>
      <c r="AB312" s="61">
        <f t="shared" ref="AB312:AB373" si="129">IF(AD312&gt;=0,AD312*6,0)</f>
        <v>76.380000000000024</v>
      </c>
      <c r="AC312" s="61">
        <f t="shared" ref="AC312:AC373" si="130">AA312+AB312</f>
        <v>132.80500000000004</v>
      </c>
      <c r="AD312" s="2">
        <f t="shared" ref="AD312:AD373" si="131">P312-Q312</f>
        <v>12.730000000000004</v>
      </c>
      <c r="AE312" s="2">
        <f t="shared" si="111"/>
        <v>0</v>
      </c>
      <c r="AF312" s="52">
        <f t="shared" ref="AF312:AF373" si="132">AC312+AE312</f>
        <v>132.80500000000004</v>
      </c>
      <c r="AG312" s="2">
        <f t="shared" si="112"/>
        <v>63.65000000000002</v>
      </c>
      <c r="AH312" s="67">
        <f t="shared" si="113"/>
        <v>0.28254579494925863</v>
      </c>
      <c r="AI312" s="67">
        <f t="shared" si="114"/>
        <v>0.71745420505074131</v>
      </c>
      <c r="AJ312" s="2">
        <f t="shared" si="115"/>
        <v>470.03000000000009</v>
      </c>
      <c r="AK312" s="2">
        <f t="shared" si="116"/>
        <v>470.03000000000009</v>
      </c>
    </row>
    <row r="313" spans="1:37">
      <c r="A313" t="s">
        <v>568</v>
      </c>
      <c r="B313">
        <v>1</v>
      </c>
      <c r="C313" s="2">
        <f>VLOOKUP(A313,LB460_CO!B:L,11,0)</f>
        <v>166.52500000000003</v>
      </c>
      <c r="D313" s="2">
        <f>'c'!$B$7</f>
        <v>47.125</v>
      </c>
      <c r="E313" s="2">
        <f t="shared" si="117"/>
        <v>213.65000000000003</v>
      </c>
      <c r="F313" s="2">
        <f>'c'!$E$8</f>
        <v>123.57500000000002</v>
      </c>
      <c r="G313" s="52">
        <f t="shared" si="118"/>
        <v>337.22500000000002</v>
      </c>
      <c r="H313" s="52">
        <f t="shared" si="110"/>
        <v>337.22500000000002</v>
      </c>
      <c r="I313" s="2">
        <f t="shared" si="119"/>
        <v>42.730000000000004</v>
      </c>
      <c r="J313" s="2">
        <f>propocet!$L$2</f>
        <v>18.9375</v>
      </c>
      <c r="K313" s="2">
        <f>propocet!$L$5</f>
        <v>23.362499999999997</v>
      </c>
      <c r="L313" s="2">
        <f>propocet!$L$9</f>
        <v>22.787500000000001</v>
      </c>
      <c r="M313" s="2">
        <f>propocet!$L$11</f>
        <v>16.7</v>
      </c>
      <c r="N313" s="2">
        <f>propocet!$L$12</f>
        <v>25.5625</v>
      </c>
      <c r="O313" s="2">
        <f>propocet!$L$13</f>
        <v>16.225000000000001</v>
      </c>
      <c r="P313" s="61">
        <f t="shared" si="120"/>
        <v>42.730000000000004</v>
      </c>
      <c r="Q313" s="52">
        <v>30</v>
      </c>
      <c r="R313" s="2">
        <f t="shared" si="121"/>
        <v>11.0625</v>
      </c>
      <c r="S313" s="2">
        <f t="shared" si="122"/>
        <v>6.6375000000000028</v>
      </c>
      <c r="T313" s="2">
        <f t="shared" si="123"/>
        <v>7.2124999999999986</v>
      </c>
      <c r="U313" s="2">
        <f t="shared" si="124"/>
        <v>13.3</v>
      </c>
      <c r="V313" s="2">
        <f t="shared" si="125"/>
        <v>4.4375</v>
      </c>
      <c r="W313" s="2">
        <f t="shared" si="126"/>
        <v>13.774999999999999</v>
      </c>
      <c r="X313" s="2">
        <f t="shared" si="127"/>
        <v>-12.730000000000004</v>
      </c>
      <c r="Y313" s="2">
        <f t="shared" si="127"/>
        <v>-12.730000000000004</v>
      </c>
      <c r="Z313" s="2">
        <f t="shared" si="127"/>
        <v>-12.730000000000004</v>
      </c>
      <c r="AA313" s="2">
        <f t="shared" si="128"/>
        <v>56.425000000000004</v>
      </c>
      <c r="AB313" s="61">
        <f t="shared" si="129"/>
        <v>76.380000000000024</v>
      </c>
      <c r="AC313" s="61">
        <f t="shared" si="130"/>
        <v>132.80500000000004</v>
      </c>
      <c r="AD313" s="2">
        <f t="shared" si="131"/>
        <v>12.730000000000004</v>
      </c>
      <c r="AE313" s="2">
        <f t="shared" si="111"/>
        <v>0</v>
      </c>
      <c r="AF313" s="52">
        <f t="shared" si="132"/>
        <v>132.80500000000004</v>
      </c>
      <c r="AG313" s="2">
        <f t="shared" si="112"/>
        <v>63.65000000000002</v>
      </c>
      <c r="AH313" s="67">
        <f t="shared" si="113"/>
        <v>0.28254579494925863</v>
      </c>
      <c r="AI313" s="67">
        <f t="shared" si="114"/>
        <v>0.71745420505074131</v>
      </c>
      <c r="AJ313" s="2">
        <f t="shared" si="115"/>
        <v>470.03000000000009</v>
      </c>
      <c r="AK313" s="2">
        <f t="shared" si="116"/>
        <v>470.03000000000009</v>
      </c>
    </row>
    <row r="314" spans="1:37">
      <c r="A314" t="s">
        <v>498</v>
      </c>
      <c r="B314">
        <v>4</v>
      </c>
      <c r="C314" s="2">
        <f>VLOOKUP(A314,LB460_CO!B:L,11,0)</f>
        <v>119.00416666666666</v>
      </c>
      <c r="D314" s="2">
        <f>'c'!$B$7</f>
        <v>47.125</v>
      </c>
      <c r="E314" s="2">
        <f t="shared" si="117"/>
        <v>166.12916666666666</v>
      </c>
      <c r="F314" s="2">
        <f>'c'!$E$8</f>
        <v>123.57500000000002</v>
      </c>
      <c r="G314" s="52">
        <f t="shared" si="118"/>
        <v>289.70416666666665</v>
      </c>
      <c r="H314" s="52">
        <f t="shared" si="110"/>
        <v>1158.8166666666666</v>
      </c>
      <c r="I314" s="2">
        <f t="shared" si="119"/>
        <v>33.225833333333334</v>
      </c>
      <c r="J314" s="2">
        <f>propocet!$L$2</f>
        <v>18.9375</v>
      </c>
      <c r="K314" s="2">
        <f>propocet!$L$5</f>
        <v>23.362499999999997</v>
      </c>
      <c r="L314" s="2">
        <f>propocet!$L$9</f>
        <v>22.787500000000001</v>
      </c>
      <c r="M314" s="2">
        <f>propocet!$L$11</f>
        <v>16.7</v>
      </c>
      <c r="N314" s="2">
        <f>propocet!$L$12</f>
        <v>25.5625</v>
      </c>
      <c r="O314" s="2">
        <f>propocet!$L$13</f>
        <v>16.225000000000001</v>
      </c>
      <c r="P314" s="61">
        <f t="shared" si="120"/>
        <v>33.225833333333334</v>
      </c>
      <c r="Q314" s="52">
        <v>30</v>
      </c>
      <c r="R314" s="2">
        <f t="shared" si="121"/>
        <v>11.0625</v>
      </c>
      <c r="S314" s="2">
        <f t="shared" si="122"/>
        <v>6.6375000000000028</v>
      </c>
      <c r="T314" s="2">
        <f t="shared" si="123"/>
        <v>7.2124999999999986</v>
      </c>
      <c r="U314" s="2">
        <f t="shared" si="124"/>
        <v>13.3</v>
      </c>
      <c r="V314" s="2">
        <f t="shared" si="125"/>
        <v>4.4375</v>
      </c>
      <c r="W314" s="2">
        <f t="shared" si="126"/>
        <v>13.774999999999999</v>
      </c>
      <c r="X314" s="2">
        <f t="shared" si="127"/>
        <v>-3.225833333333334</v>
      </c>
      <c r="Y314" s="2">
        <f t="shared" si="127"/>
        <v>-3.225833333333334</v>
      </c>
      <c r="Z314" s="2">
        <f t="shared" si="127"/>
        <v>-3.225833333333334</v>
      </c>
      <c r="AA314" s="2">
        <f t="shared" si="128"/>
        <v>56.425000000000004</v>
      </c>
      <c r="AB314" s="61">
        <f t="shared" si="129"/>
        <v>19.355000000000004</v>
      </c>
      <c r="AC314" s="61">
        <f t="shared" si="130"/>
        <v>75.78</v>
      </c>
      <c r="AD314" s="2">
        <f t="shared" si="131"/>
        <v>3.225833333333334</v>
      </c>
      <c r="AE314" s="2">
        <f t="shared" si="111"/>
        <v>0</v>
      </c>
      <c r="AF314" s="52">
        <f t="shared" si="132"/>
        <v>75.78</v>
      </c>
      <c r="AG314" s="2">
        <f t="shared" si="112"/>
        <v>16.12916666666667</v>
      </c>
      <c r="AH314" s="67">
        <f t="shared" si="113"/>
        <v>0.20734140329836448</v>
      </c>
      <c r="AI314" s="67">
        <f t="shared" si="114"/>
        <v>0.79265859670163552</v>
      </c>
      <c r="AJ314" s="2">
        <f t="shared" si="115"/>
        <v>365.48416666666662</v>
      </c>
      <c r="AK314" s="2">
        <f t="shared" si="116"/>
        <v>1461.9366666666665</v>
      </c>
    </row>
    <row r="315" spans="1:37">
      <c r="A315" t="s">
        <v>295</v>
      </c>
      <c r="B315">
        <v>2</v>
      </c>
      <c r="C315" s="2">
        <f>VLOOKUP(A315,LB460_CO!B:L,11,0)</f>
        <v>144.57083333333335</v>
      </c>
      <c r="D315" s="2">
        <f>'c'!$B$7</f>
        <v>47.125</v>
      </c>
      <c r="E315" s="2">
        <f t="shared" si="117"/>
        <v>191.69583333333335</v>
      </c>
      <c r="F315" s="2">
        <f>'c'!$E$8</f>
        <v>123.57500000000002</v>
      </c>
      <c r="G315" s="52">
        <f t="shared" si="118"/>
        <v>315.27083333333337</v>
      </c>
      <c r="H315" s="52">
        <f t="shared" si="110"/>
        <v>630.54166666666674</v>
      </c>
      <c r="I315" s="2">
        <f t="shared" si="119"/>
        <v>38.339166666666671</v>
      </c>
      <c r="J315" s="2">
        <f>propocet!$L$2</f>
        <v>18.9375</v>
      </c>
      <c r="K315" s="2">
        <f>propocet!$L$5</f>
        <v>23.362499999999997</v>
      </c>
      <c r="L315" s="2">
        <f>propocet!$L$9</f>
        <v>22.787500000000001</v>
      </c>
      <c r="M315" s="2">
        <f>propocet!$L$11</f>
        <v>16.7</v>
      </c>
      <c r="N315" s="2">
        <f>propocet!$L$12</f>
        <v>25.5625</v>
      </c>
      <c r="O315" s="2">
        <f>propocet!$L$13</f>
        <v>16.225000000000001</v>
      </c>
      <c r="P315" s="61">
        <f t="shared" si="120"/>
        <v>38.339166666666671</v>
      </c>
      <c r="Q315" s="52">
        <v>30</v>
      </c>
      <c r="R315" s="2">
        <f t="shared" si="121"/>
        <v>11.0625</v>
      </c>
      <c r="S315" s="2">
        <f t="shared" si="122"/>
        <v>6.6375000000000028</v>
      </c>
      <c r="T315" s="2">
        <f t="shared" si="123"/>
        <v>7.2124999999999986</v>
      </c>
      <c r="U315" s="2">
        <f t="shared" si="124"/>
        <v>13.3</v>
      </c>
      <c r="V315" s="2">
        <f t="shared" si="125"/>
        <v>4.4375</v>
      </c>
      <c r="W315" s="2">
        <f t="shared" si="126"/>
        <v>13.774999999999999</v>
      </c>
      <c r="X315" s="2">
        <f t="shared" si="127"/>
        <v>-8.3391666666666708</v>
      </c>
      <c r="Y315" s="2">
        <f t="shared" si="127"/>
        <v>-8.3391666666666708</v>
      </c>
      <c r="Z315" s="2">
        <f t="shared" si="127"/>
        <v>-8.3391666666666708</v>
      </c>
      <c r="AA315" s="2">
        <f t="shared" si="128"/>
        <v>56.425000000000004</v>
      </c>
      <c r="AB315" s="61">
        <f t="shared" si="129"/>
        <v>50.035000000000025</v>
      </c>
      <c r="AC315" s="61">
        <f t="shared" si="130"/>
        <v>106.46000000000004</v>
      </c>
      <c r="AD315" s="2">
        <f t="shared" si="131"/>
        <v>8.3391666666666708</v>
      </c>
      <c r="AE315" s="2">
        <f t="shared" si="111"/>
        <v>0</v>
      </c>
      <c r="AF315" s="52">
        <f t="shared" si="132"/>
        <v>106.46000000000004</v>
      </c>
      <c r="AG315" s="2">
        <f t="shared" si="112"/>
        <v>41.695833333333354</v>
      </c>
      <c r="AH315" s="67">
        <f t="shared" si="113"/>
        <v>0.25243589414259099</v>
      </c>
      <c r="AI315" s="67">
        <f t="shared" si="114"/>
        <v>0.74756410585740896</v>
      </c>
      <c r="AJ315" s="2">
        <f t="shared" si="115"/>
        <v>421.73083333333341</v>
      </c>
      <c r="AK315" s="2">
        <f t="shared" si="116"/>
        <v>843.46166666666682</v>
      </c>
    </row>
    <row r="316" spans="1:37">
      <c r="A316" t="s">
        <v>236</v>
      </c>
      <c r="B316">
        <v>5</v>
      </c>
      <c r="C316" s="2">
        <f>VLOOKUP(A316,LB460_CO!B:L,11,0)</f>
        <v>168.65833333333336</v>
      </c>
      <c r="D316" s="2">
        <f>'c'!$B$7</f>
        <v>47.125</v>
      </c>
      <c r="E316" s="2">
        <f t="shared" si="117"/>
        <v>215.78333333333336</v>
      </c>
      <c r="F316" s="2">
        <f>'c'!$E$8</f>
        <v>123.57500000000002</v>
      </c>
      <c r="G316" s="52">
        <f t="shared" si="118"/>
        <v>339.35833333333335</v>
      </c>
      <c r="H316" s="52">
        <f t="shared" si="110"/>
        <v>1696.7916666666667</v>
      </c>
      <c r="I316" s="2">
        <f t="shared" si="119"/>
        <v>43.156666666666673</v>
      </c>
      <c r="J316" s="2">
        <f>propocet!$L$2</f>
        <v>18.9375</v>
      </c>
      <c r="K316" s="2">
        <f>propocet!$L$5</f>
        <v>23.362499999999997</v>
      </c>
      <c r="L316" s="2">
        <f>propocet!$L$9</f>
        <v>22.787500000000001</v>
      </c>
      <c r="M316" s="2">
        <f>propocet!$L$11</f>
        <v>16.7</v>
      </c>
      <c r="N316" s="2">
        <f>propocet!$L$12</f>
        <v>25.5625</v>
      </c>
      <c r="O316" s="2">
        <f>propocet!$L$13</f>
        <v>16.225000000000001</v>
      </c>
      <c r="P316" s="61">
        <f t="shared" si="120"/>
        <v>43.156666666666673</v>
      </c>
      <c r="Q316" s="52">
        <v>30</v>
      </c>
      <c r="R316" s="2">
        <f t="shared" si="121"/>
        <v>11.0625</v>
      </c>
      <c r="S316" s="2">
        <f t="shared" si="122"/>
        <v>6.6375000000000028</v>
      </c>
      <c r="T316" s="2">
        <f t="shared" si="123"/>
        <v>7.2124999999999986</v>
      </c>
      <c r="U316" s="2">
        <f t="shared" si="124"/>
        <v>13.3</v>
      </c>
      <c r="V316" s="2">
        <f t="shared" si="125"/>
        <v>4.4375</v>
      </c>
      <c r="W316" s="2">
        <f t="shared" si="126"/>
        <v>13.774999999999999</v>
      </c>
      <c r="X316" s="2">
        <f t="shared" si="127"/>
        <v>-13.156666666666673</v>
      </c>
      <c r="Y316" s="2">
        <f t="shared" si="127"/>
        <v>-13.156666666666673</v>
      </c>
      <c r="Z316" s="2">
        <f t="shared" si="127"/>
        <v>-13.156666666666673</v>
      </c>
      <c r="AA316" s="2">
        <f t="shared" si="128"/>
        <v>56.425000000000004</v>
      </c>
      <c r="AB316" s="61">
        <f t="shared" si="129"/>
        <v>78.94000000000004</v>
      </c>
      <c r="AC316" s="61">
        <f t="shared" si="130"/>
        <v>135.36500000000004</v>
      </c>
      <c r="AD316" s="2">
        <f t="shared" si="131"/>
        <v>13.156666666666673</v>
      </c>
      <c r="AE316" s="2">
        <f t="shared" si="111"/>
        <v>0</v>
      </c>
      <c r="AF316" s="52">
        <f t="shared" si="132"/>
        <v>135.36500000000004</v>
      </c>
      <c r="AG316" s="2">
        <f t="shared" si="112"/>
        <v>65.78333333333336</v>
      </c>
      <c r="AH316" s="67">
        <f t="shared" si="113"/>
        <v>0.28514503184310863</v>
      </c>
      <c r="AI316" s="67">
        <f t="shared" si="114"/>
        <v>0.71485496815689142</v>
      </c>
      <c r="AJ316" s="2">
        <f t="shared" si="115"/>
        <v>474.72333333333336</v>
      </c>
      <c r="AK316" s="2">
        <f t="shared" si="116"/>
        <v>2373.6166666666668</v>
      </c>
    </row>
    <row r="317" spans="1:37">
      <c r="A317" t="s">
        <v>296</v>
      </c>
      <c r="B317">
        <v>2</v>
      </c>
      <c r="C317" s="2">
        <f>VLOOKUP(A317,LB460_CO!B:L,11,0)</f>
        <v>144.57083333333335</v>
      </c>
      <c r="D317" s="2">
        <f>'c'!$B$7</f>
        <v>47.125</v>
      </c>
      <c r="E317" s="2">
        <f t="shared" si="117"/>
        <v>191.69583333333335</v>
      </c>
      <c r="F317" s="2">
        <f>'c'!$E$8</f>
        <v>123.57500000000002</v>
      </c>
      <c r="G317" s="52">
        <f t="shared" si="118"/>
        <v>315.27083333333337</v>
      </c>
      <c r="H317" s="52">
        <f t="shared" si="110"/>
        <v>630.54166666666674</v>
      </c>
      <c r="I317" s="2">
        <f t="shared" si="119"/>
        <v>38.339166666666671</v>
      </c>
      <c r="J317" s="2">
        <f>propocet!$L$2</f>
        <v>18.9375</v>
      </c>
      <c r="K317" s="2">
        <f>propocet!$L$5</f>
        <v>23.362499999999997</v>
      </c>
      <c r="L317" s="2">
        <f>propocet!$L$9</f>
        <v>22.787500000000001</v>
      </c>
      <c r="M317" s="2">
        <f>propocet!$L$11</f>
        <v>16.7</v>
      </c>
      <c r="N317" s="2">
        <f>propocet!$L$12</f>
        <v>25.5625</v>
      </c>
      <c r="O317" s="2">
        <f>propocet!$L$13</f>
        <v>16.225000000000001</v>
      </c>
      <c r="P317" s="61">
        <f t="shared" si="120"/>
        <v>38.339166666666671</v>
      </c>
      <c r="Q317" s="52">
        <v>30</v>
      </c>
      <c r="R317" s="2">
        <f t="shared" si="121"/>
        <v>11.0625</v>
      </c>
      <c r="S317" s="2">
        <f t="shared" si="122"/>
        <v>6.6375000000000028</v>
      </c>
      <c r="T317" s="2">
        <f t="shared" si="123"/>
        <v>7.2124999999999986</v>
      </c>
      <c r="U317" s="2">
        <f t="shared" si="124"/>
        <v>13.3</v>
      </c>
      <c r="V317" s="2">
        <f t="shared" si="125"/>
        <v>4.4375</v>
      </c>
      <c r="W317" s="2">
        <f t="shared" si="126"/>
        <v>13.774999999999999</v>
      </c>
      <c r="X317" s="2">
        <f t="shared" si="127"/>
        <v>-8.3391666666666708</v>
      </c>
      <c r="Y317" s="2">
        <f t="shared" si="127"/>
        <v>-8.3391666666666708</v>
      </c>
      <c r="Z317" s="2">
        <f t="shared" si="127"/>
        <v>-8.3391666666666708</v>
      </c>
      <c r="AA317" s="2">
        <f t="shared" si="128"/>
        <v>56.425000000000004</v>
      </c>
      <c r="AB317" s="61">
        <f t="shared" si="129"/>
        <v>50.035000000000025</v>
      </c>
      <c r="AC317" s="61">
        <f t="shared" si="130"/>
        <v>106.46000000000004</v>
      </c>
      <c r="AD317" s="2">
        <f t="shared" si="131"/>
        <v>8.3391666666666708</v>
      </c>
      <c r="AE317" s="2">
        <f t="shared" si="111"/>
        <v>0</v>
      </c>
      <c r="AF317" s="52">
        <f t="shared" si="132"/>
        <v>106.46000000000004</v>
      </c>
      <c r="AG317" s="2">
        <f t="shared" si="112"/>
        <v>41.695833333333354</v>
      </c>
      <c r="AH317" s="67">
        <f t="shared" si="113"/>
        <v>0.25243589414259099</v>
      </c>
      <c r="AI317" s="67">
        <f t="shared" si="114"/>
        <v>0.74756410585740896</v>
      </c>
      <c r="AJ317" s="2">
        <f t="shared" si="115"/>
        <v>421.73083333333341</v>
      </c>
      <c r="AK317" s="2">
        <f t="shared" si="116"/>
        <v>843.46166666666682</v>
      </c>
    </row>
    <row r="318" spans="1:37">
      <c r="A318" t="s">
        <v>237</v>
      </c>
      <c r="B318">
        <v>5</v>
      </c>
      <c r="C318" s="2">
        <f>VLOOKUP(A318,LB460_CO!B:L,11,0)</f>
        <v>168.65833333333336</v>
      </c>
      <c r="D318" s="2">
        <f>'c'!$B$7</f>
        <v>47.125</v>
      </c>
      <c r="E318" s="2">
        <f t="shared" si="117"/>
        <v>215.78333333333336</v>
      </c>
      <c r="F318" s="2">
        <f>'c'!$E$8</f>
        <v>123.57500000000002</v>
      </c>
      <c r="G318" s="52">
        <f t="shared" si="118"/>
        <v>339.35833333333335</v>
      </c>
      <c r="H318" s="52">
        <f t="shared" si="110"/>
        <v>1696.7916666666667</v>
      </c>
      <c r="I318" s="2">
        <f t="shared" si="119"/>
        <v>43.156666666666673</v>
      </c>
      <c r="J318" s="2">
        <f>propocet!$L$2</f>
        <v>18.9375</v>
      </c>
      <c r="K318" s="2">
        <f>propocet!$L$5</f>
        <v>23.362499999999997</v>
      </c>
      <c r="L318" s="2">
        <f>propocet!$L$9</f>
        <v>22.787500000000001</v>
      </c>
      <c r="M318" s="2">
        <f>propocet!$L$11</f>
        <v>16.7</v>
      </c>
      <c r="N318" s="2">
        <f>propocet!$L$12</f>
        <v>25.5625</v>
      </c>
      <c r="O318" s="2">
        <f>propocet!$L$13</f>
        <v>16.225000000000001</v>
      </c>
      <c r="P318" s="61">
        <f t="shared" si="120"/>
        <v>43.156666666666673</v>
      </c>
      <c r="Q318" s="52">
        <v>30</v>
      </c>
      <c r="R318" s="2">
        <f t="shared" si="121"/>
        <v>11.0625</v>
      </c>
      <c r="S318" s="2">
        <f t="shared" si="122"/>
        <v>6.6375000000000028</v>
      </c>
      <c r="T318" s="2">
        <f t="shared" si="123"/>
        <v>7.2124999999999986</v>
      </c>
      <c r="U318" s="2">
        <f t="shared" si="124"/>
        <v>13.3</v>
      </c>
      <c r="V318" s="2">
        <f t="shared" si="125"/>
        <v>4.4375</v>
      </c>
      <c r="W318" s="2">
        <f t="shared" si="126"/>
        <v>13.774999999999999</v>
      </c>
      <c r="X318" s="2">
        <f t="shared" si="127"/>
        <v>-13.156666666666673</v>
      </c>
      <c r="Y318" s="2">
        <f t="shared" si="127"/>
        <v>-13.156666666666673</v>
      </c>
      <c r="Z318" s="2">
        <f t="shared" si="127"/>
        <v>-13.156666666666673</v>
      </c>
      <c r="AA318" s="2">
        <f t="shared" si="128"/>
        <v>56.425000000000004</v>
      </c>
      <c r="AB318" s="61">
        <f t="shared" si="129"/>
        <v>78.94000000000004</v>
      </c>
      <c r="AC318" s="61">
        <f t="shared" si="130"/>
        <v>135.36500000000004</v>
      </c>
      <c r="AD318" s="2">
        <f t="shared" si="131"/>
        <v>13.156666666666673</v>
      </c>
      <c r="AE318" s="2">
        <f t="shared" si="111"/>
        <v>0</v>
      </c>
      <c r="AF318" s="52">
        <f t="shared" si="132"/>
        <v>135.36500000000004</v>
      </c>
      <c r="AG318" s="2">
        <f t="shared" si="112"/>
        <v>65.78333333333336</v>
      </c>
      <c r="AH318" s="67">
        <f t="shared" si="113"/>
        <v>0.28514503184310863</v>
      </c>
      <c r="AI318" s="67">
        <f t="shared" si="114"/>
        <v>0.71485496815689142</v>
      </c>
      <c r="AJ318" s="2">
        <f t="shared" si="115"/>
        <v>474.72333333333336</v>
      </c>
      <c r="AK318" s="2">
        <f t="shared" si="116"/>
        <v>2373.6166666666668</v>
      </c>
    </row>
    <row r="319" spans="1:37">
      <c r="A319" t="s">
        <v>499</v>
      </c>
      <c r="B319">
        <v>4</v>
      </c>
      <c r="C319" s="2">
        <f>VLOOKUP(A319,LB460_CO!B:L,11,0)</f>
        <v>129.36249999999998</v>
      </c>
      <c r="D319" s="2">
        <f>'c'!$B$7</f>
        <v>47.125</v>
      </c>
      <c r="E319" s="2">
        <f t="shared" si="117"/>
        <v>176.48749999999998</v>
      </c>
      <c r="F319" s="2">
        <f>'c'!$E$8</f>
        <v>123.57500000000002</v>
      </c>
      <c r="G319" s="52">
        <f t="shared" si="118"/>
        <v>300.0625</v>
      </c>
      <c r="H319" s="52">
        <f t="shared" si="110"/>
        <v>1200.25</v>
      </c>
      <c r="I319" s="2">
        <f t="shared" si="119"/>
        <v>35.297499999999999</v>
      </c>
      <c r="J319" s="2">
        <f>propocet!$L$2</f>
        <v>18.9375</v>
      </c>
      <c r="K319" s="2">
        <f>propocet!$L$5</f>
        <v>23.362499999999997</v>
      </c>
      <c r="L319" s="2">
        <f>propocet!$L$9</f>
        <v>22.787500000000001</v>
      </c>
      <c r="M319" s="2">
        <f>propocet!$L$11</f>
        <v>16.7</v>
      </c>
      <c r="N319" s="2">
        <f>propocet!$L$12</f>
        <v>25.5625</v>
      </c>
      <c r="O319" s="2">
        <f>propocet!$L$13</f>
        <v>16.225000000000001</v>
      </c>
      <c r="P319" s="61">
        <f t="shared" si="120"/>
        <v>35.297499999999999</v>
      </c>
      <c r="Q319" s="52">
        <v>30</v>
      </c>
      <c r="R319" s="2">
        <f t="shared" si="121"/>
        <v>11.0625</v>
      </c>
      <c r="S319" s="2">
        <f t="shared" si="122"/>
        <v>6.6375000000000028</v>
      </c>
      <c r="T319" s="2">
        <f t="shared" si="123"/>
        <v>7.2124999999999986</v>
      </c>
      <c r="U319" s="2">
        <f t="shared" si="124"/>
        <v>13.3</v>
      </c>
      <c r="V319" s="2">
        <f t="shared" si="125"/>
        <v>4.4375</v>
      </c>
      <c r="W319" s="2">
        <f t="shared" si="126"/>
        <v>13.774999999999999</v>
      </c>
      <c r="X319" s="2">
        <f t="shared" si="127"/>
        <v>-5.2974999999999994</v>
      </c>
      <c r="Y319" s="2">
        <f t="shared" si="127"/>
        <v>-5.2974999999999994</v>
      </c>
      <c r="Z319" s="2">
        <f t="shared" si="127"/>
        <v>-5.2974999999999994</v>
      </c>
      <c r="AA319" s="2">
        <f t="shared" si="128"/>
        <v>56.425000000000004</v>
      </c>
      <c r="AB319" s="61">
        <f t="shared" si="129"/>
        <v>31.784999999999997</v>
      </c>
      <c r="AC319" s="61">
        <f t="shared" si="130"/>
        <v>88.210000000000008</v>
      </c>
      <c r="AD319" s="2">
        <f t="shared" si="131"/>
        <v>5.2974999999999994</v>
      </c>
      <c r="AE319" s="2">
        <f t="shared" si="111"/>
        <v>0</v>
      </c>
      <c r="AF319" s="52">
        <f t="shared" si="132"/>
        <v>88.210000000000008</v>
      </c>
      <c r="AG319" s="2">
        <f t="shared" si="112"/>
        <v>26.487499999999997</v>
      </c>
      <c r="AH319" s="67">
        <f t="shared" si="113"/>
        <v>0.22718580378471309</v>
      </c>
      <c r="AI319" s="67">
        <f t="shared" si="114"/>
        <v>0.77281419621528691</v>
      </c>
      <c r="AJ319" s="2">
        <f t="shared" si="115"/>
        <v>388.27250000000004</v>
      </c>
      <c r="AK319" s="2">
        <f t="shared" si="116"/>
        <v>1553.0900000000001</v>
      </c>
    </row>
    <row r="320" spans="1:37">
      <c r="A320" t="s">
        <v>433</v>
      </c>
      <c r="B320">
        <v>1</v>
      </c>
      <c r="C320" s="2">
        <f>VLOOKUP(A320,LB460_CO!B:L,11,0)</f>
        <v>193.03749999999999</v>
      </c>
      <c r="D320" s="2">
        <f>'c'!$B$7</f>
        <v>47.125</v>
      </c>
      <c r="E320" s="2">
        <f t="shared" si="117"/>
        <v>240.16249999999999</v>
      </c>
      <c r="F320" s="2">
        <f>'c'!$E$8</f>
        <v>123.57500000000002</v>
      </c>
      <c r="G320" s="52">
        <f t="shared" si="118"/>
        <v>363.73750000000001</v>
      </c>
      <c r="H320" s="52">
        <f t="shared" si="110"/>
        <v>363.73750000000001</v>
      </c>
      <c r="I320" s="2">
        <f t="shared" si="119"/>
        <v>48.032499999999999</v>
      </c>
      <c r="J320" s="2">
        <f>propocet!$L$2</f>
        <v>18.9375</v>
      </c>
      <c r="K320" s="2">
        <f>propocet!$L$5</f>
        <v>23.362499999999997</v>
      </c>
      <c r="L320" s="2">
        <f>propocet!$L$9</f>
        <v>22.787500000000001</v>
      </c>
      <c r="M320" s="2">
        <f>propocet!$L$11</f>
        <v>16.7</v>
      </c>
      <c r="N320" s="2">
        <f>propocet!$L$12</f>
        <v>25.5625</v>
      </c>
      <c r="O320" s="2">
        <f>propocet!$L$13</f>
        <v>16.225000000000001</v>
      </c>
      <c r="P320" s="61">
        <f t="shared" si="120"/>
        <v>48.032499999999999</v>
      </c>
      <c r="Q320" s="52">
        <v>30</v>
      </c>
      <c r="R320" s="2">
        <f t="shared" si="121"/>
        <v>11.0625</v>
      </c>
      <c r="S320" s="2">
        <f t="shared" si="122"/>
        <v>6.6375000000000028</v>
      </c>
      <c r="T320" s="2">
        <f t="shared" si="123"/>
        <v>7.2124999999999986</v>
      </c>
      <c r="U320" s="2">
        <f t="shared" si="124"/>
        <v>13.3</v>
      </c>
      <c r="V320" s="2">
        <f t="shared" si="125"/>
        <v>4.4375</v>
      </c>
      <c r="W320" s="2">
        <f t="shared" si="126"/>
        <v>13.774999999999999</v>
      </c>
      <c r="X320" s="2">
        <f t="shared" si="127"/>
        <v>-18.032499999999999</v>
      </c>
      <c r="Y320" s="2">
        <f t="shared" si="127"/>
        <v>-18.032499999999999</v>
      </c>
      <c r="Z320" s="2">
        <f t="shared" si="127"/>
        <v>-18.032499999999999</v>
      </c>
      <c r="AA320" s="2">
        <f t="shared" si="128"/>
        <v>56.425000000000004</v>
      </c>
      <c r="AB320" s="61">
        <f t="shared" si="129"/>
        <v>108.19499999999999</v>
      </c>
      <c r="AC320" s="61">
        <f t="shared" si="130"/>
        <v>164.62</v>
      </c>
      <c r="AD320" s="2">
        <f t="shared" si="131"/>
        <v>18.032499999999999</v>
      </c>
      <c r="AE320" s="2">
        <f t="shared" si="111"/>
        <v>0</v>
      </c>
      <c r="AF320" s="52">
        <f t="shared" si="132"/>
        <v>164.62</v>
      </c>
      <c r="AG320" s="2">
        <f t="shared" si="112"/>
        <v>90.162499999999994</v>
      </c>
      <c r="AH320" s="67">
        <f t="shared" si="113"/>
        <v>0.31156934461988334</v>
      </c>
      <c r="AI320" s="67">
        <f t="shared" si="114"/>
        <v>0.68843065538011672</v>
      </c>
      <c r="AJ320" s="2">
        <f t="shared" si="115"/>
        <v>528.35750000000007</v>
      </c>
      <c r="AK320" s="2">
        <f t="shared" si="116"/>
        <v>528.35750000000007</v>
      </c>
    </row>
    <row r="321" spans="1:37">
      <c r="A321" t="s">
        <v>353</v>
      </c>
      <c r="B321">
        <v>1</v>
      </c>
      <c r="C321" s="2">
        <f>VLOOKUP(A321,LB460_CO!B:L,11,0)</f>
        <v>171.81249999999997</v>
      </c>
      <c r="D321" s="2">
        <f>'c'!$B$7</f>
        <v>47.125</v>
      </c>
      <c r="E321" s="2">
        <f t="shared" si="117"/>
        <v>218.93749999999997</v>
      </c>
      <c r="F321" s="2">
        <f>'c'!$E$8</f>
        <v>123.57500000000002</v>
      </c>
      <c r="G321" s="52">
        <f t="shared" si="118"/>
        <v>342.51249999999999</v>
      </c>
      <c r="H321" s="52">
        <f t="shared" si="110"/>
        <v>342.51249999999999</v>
      </c>
      <c r="I321" s="2">
        <f t="shared" si="119"/>
        <v>43.787499999999994</v>
      </c>
      <c r="J321" s="2">
        <f>propocet!$L$2</f>
        <v>18.9375</v>
      </c>
      <c r="K321" s="2">
        <f>propocet!$L$5</f>
        <v>23.362499999999997</v>
      </c>
      <c r="L321" s="2">
        <f>propocet!$L$9</f>
        <v>22.787500000000001</v>
      </c>
      <c r="M321" s="2">
        <f>propocet!$L$11</f>
        <v>16.7</v>
      </c>
      <c r="N321" s="2">
        <f>propocet!$L$12</f>
        <v>25.5625</v>
      </c>
      <c r="O321" s="2">
        <f>propocet!$L$13</f>
        <v>16.225000000000001</v>
      </c>
      <c r="P321" s="61">
        <f t="shared" si="120"/>
        <v>43.787499999999994</v>
      </c>
      <c r="Q321" s="52">
        <v>30</v>
      </c>
      <c r="R321" s="2">
        <f t="shared" si="121"/>
        <v>11.0625</v>
      </c>
      <c r="S321" s="2">
        <f t="shared" si="122"/>
        <v>6.6375000000000028</v>
      </c>
      <c r="T321" s="2">
        <f t="shared" si="123"/>
        <v>7.2124999999999986</v>
      </c>
      <c r="U321" s="2">
        <f t="shared" si="124"/>
        <v>13.3</v>
      </c>
      <c r="V321" s="2">
        <f t="shared" si="125"/>
        <v>4.4375</v>
      </c>
      <c r="W321" s="2">
        <f t="shared" si="126"/>
        <v>13.774999999999999</v>
      </c>
      <c r="X321" s="2">
        <f t="shared" si="127"/>
        <v>-13.787499999999994</v>
      </c>
      <c r="Y321" s="2">
        <f t="shared" si="127"/>
        <v>-13.787499999999994</v>
      </c>
      <c r="Z321" s="2">
        <f t="shared" si="127"/>
        <v>-13.787499999999994</v>
      </c>
      <c r="AA321" s="2">
        <f t="shared" si="128"/>
        <v>56.425000000000004</v>
      </c>
      <c r="AB321" s="61">
        <f t="shared" si="129"/>
        <v>82.724999999999966</v>
      </c>
      <c r="AC321" s="61">
        <f t="shared" si="130"/>
        <v>139.14999999999998</v>
      </c>
      <c r="AD321" s="2">
        <f t="shared" si="131"/>
        <v>13.787499999999994</v>
      </c>
      <c r="AE321" s="2">
        <f t="shared" si="111"/>
        <v>0</v>
      </c>
      <c r="AF321" s="52">
        <f t="shared" si="132"/>
        <v>139.14999999999998</v>
      </c>
      <c r="AG321" s="2">
        <f t="shared" si="112"/>
        <v>68.937499999999972</v>
      </c>
      <c r="AH321" s="67">
        <f t="shared" si="113"/>
        <v>0.28889523265772193</v>
      </c>
      <c r="AI321" s="67">
        <f t="shared" si="114"/>
        <v>0.71110476734227812</v>
      </c>
      <c r="AJ321" s="2">
        <f t="shared" si="115"/>
        <v>481.66249999999997</v>
      </c>
      <c r="AK321" s="2">
        <f t="shared" si="116"/>
        <v>481.66249999999997</v>
      </c>
    </row>
    <row r="322" spans="1:37">
      <c r="A322" t="s">
        <v>238</v>
      </c>
      <c r="B322">
        <v>2</v>
      </c>
      <c r="C322" s="2">
        <f>VLOOKUP(A322,LB460_CO!B:L,11,0)</f>
        <v>140.22916666666669</v>
      </c>
      <c r="D322" s="2">
        <f>'c'!$B$7</f>
        <v>47.125</v>
      </c>
      <c r="E322" s="2">
        <f t="shared" si="117"/>
        <v>187.35416666666669</v>
      </c>
      <c r="F322" s="2">
        <f>'c'!$E$8</f>
        <v>123.57500000000002</v>
      </c>
      <c r="G322" s="52">
        <f t="shared" si="118"/>
        <v>310.92916666666667</v>
      </c>
      <c r="H322" s="52">
        <f t="shared" si="110"/>
        <v>621.85833333333335</v>
      </c>
      <c r="I322" s="2">
        <f t="shared" si="119"/>
        <v>37.470833333333339</v>
      </c>
      <c r="J322" s="2">
        <f>propocet!$L$2</f>
        <v>18.9375</v>
      </c>
      <c r="K322" s="2">
        <f>propocet!$L$5</f>
        <v>23.362499999999997</v>
      </c>
      <c r="L322" s="2">
        <f>propocet!$L$9</f>
        <v>22.787500000000001</v>
      </c>
      <c r="M322" s="2">
        <f>propocet!$L$11</f>
        <v>16.7</v>
      </c>
      <c r="N322" s="2">
        <f>propocet!$L$12</f>
        <v>25.5625</v>
      </c>
      <c r="O322" s="2">
        <f>propocet!$L$13</f>
        <v>16.225000000000001</v>
      </c>
      <c r="P322" s="61">
        <f t="shared" si="120"/>
        <v>37.470833333333339</v>
      </c>
      <c r="Q322" s="52">
        <v>30</v>
      </c>
      <c r="R322" s="2">
        <f t="shared" si="121"/>
        <v>11.0625</v>
      </c>
      <c r="S322" s="2">
        <f t="shared" si="122"/>
        <v>6.6375000000000028</v>
      </c>
      <c r="T322" s="2">
        <f t="shared" si="123"/>
        <v>7.2124999999999986</v>
      </c>
      <c r="U322" s="2">
        <f t="shared" si="124"/>
        <v>13.3</v>
      </c>
      <c r="V322" s="2">
        <f t="shared" si="125"/>
        <v>4.4375</v>
      </c>
      <c r="W322" s="2">
        <f t="shared" si="126"/>
        <v>13.774999999999999</v>
      </c>
      <c r="X322" s="2">
        <f t="shared" si="127"/>
        <v>-7.4708333333333385</v>
      </c>
      <c r="Y322" s="2">
        <f t="shared" si="127"/>
        <v>-7.4708333333333385</v>
      </c>
      <c r="Z322" s="2">
        <f t="shared" si="127"/>
        <v>-7.4708333333333385</v>
      </c>
      <c r="AA322" s="2">
        <f t="shared" si="128"/>
        <v>56.425000000000004</v>
      </c>
      <c r="AB322" s="61">
        <f t="shared" si="129"/>
        <v>44.825000000000031</v>
      </c>
      <c r="AC322" s="61">
        <f t="shared" si="130"/>
        <v>101.25000000000003</v>
      </c>
      <c r="AD322" s="2">
        <f t="shared" si="131"/>
        <v>7.4708333333333385</v>
      </c>
      <c r="AE322" s="2">
        <f t="shared" si="111"/>
        <v>0</v>
      </c>
      <c r="AF322" s="52">
        <f t="shared" si="132"/>
        <v>101.25000000000003</v>
      </c>
      <c r="AG322" s="2">
        <f t="shared" si="112"/>
        <v>37.354166666666693</v>
      </c>
      <c r="AH322" s="67">
        <f t="shared" si="113"/>
        <v>0.24564560314588116</v>
      </c>
      <c r="AI322" s="67">
        <f t="shared" si="114"/>
        <v>0.75435439685411887</v>
      </c>
      <c r="AJ322" s="2">
        <f t="shared" si="115"/>
        <v>412.17916666666667</v>
      </c>
      <c r="AK322" s="2">
        <f t="shared" si="116"/>
        <v>824.35833333333335</v>
      </c>
    </row>
    <row r="323" spans="1:37">
      <c r="A323" t="s">
        <v>239</v>
      </c>
      <c r="B323">
        <v>2</v>
      </c>
      <c r="C323" s="2">
        <f>VLOOKUP(A323,LB460_CO!B:L,11,0)</f>
        <v>168.65833333333336</v>
      </c>
      <c r="D323" s="2">
        <f>'c'!$B$7</f>
        <v>47.125</v>
      </c>
      <c r="E323" s="2">
        <f t="shared" si="117"/>
        <v>215.78333333333336</v>
      </c>
      <c r="F323" s="2">
        <f>'c'!$E$8</f>
        <v>123.57500000000002</v>
      </c>
      <c r="G323" s="52">
        <f t="shared" si="118"/>
        <v>339.35833333333335</v>
      </c>
      <c r="H323" s="52">
        <f t="shared" ref="H323:H386" si="133">G323*B323</f>
        <v>678.7166666666667</v>
      </c>
      <c r="I323" s="2">
        <f t="shared" si="119"/>
        <v>43.156666666666673</v>
      </c>
      <c r="J323" s="2">
        <f>propocet!$L$2</f>
        <v>18.9375</v>
      </c>
      <c r="K323" s="2">
        <f>propocet!$L$5</f>
        <v>23.362499999999997</v>
      </c>
      <c r="L323" s="2">
        <f>propocet!$L$9</f>
        <v>22.787500000000001</v>
      </c>
      <c r="M323" s="2">
        <f>propocet!$L$11</f>
        <v>16.7</v>
      </c>
      <c r="N323" s="2">
        <f>propocet!$L$12</f>
        <v>25.5625</v>
      </c>
      <c r="O323" s="2">
        <f>propocet!$L$13</f>
        <v>16.225000000000001</v>
      </c>
      <c r="P323" s="61">
        <f t="shared" si="120"/>
        <v>43.156666666666673</v>
      </c>
      <c r="Q323" s="52">
        <v>30</v>
      </c>
      <c r="R323" s="2">
        <f t="shared" si="121"/>
        <v>11.0625</v>
      </c>
      <c r="S323" s="2">
        <f t="shared" si="122"/>
        <v>6.6375000000000028</v>
      </c>
      <c r="T323" s="2">
        <f t="shared" si="123"/>
        <v>7.2124999999999986</v>
      </c>
      <c r="U323" s="2">
        <f t="shared" si="124"/>
        <v>13.3</v>
      </c>
      <c r="V323" s="2">
        <f t="shared" si="125"/>
        <v>4.4375</v>
      </c>
      <c r="W323" s="2">
        <f t="shared" si="126"/>
        <v>13.774999999999999</v>
      </c>
      <c r="X323" s="2">
        <f t="shared" si="127"/>
        <v>-13.156666666666673</v>
      </c>
      <c r="Y323" s="2">
        <f t="shared" si="127"/>
        <v>-13.156666666666673</v>
      </c>
      <c r="Z323" s="2">
        <f t="shared" si="127"/>
        <v>-13.156666666666673</v>
      </c>
      <c r="AA323" s="2">
        <f t="shared" si="128"/>
        <v>56.425000000000004</v>
      </c>
      <c r="AB323" s="61">
        <f t="shared" si="129"/>
        <v>78.94000000000004</v>
      </c>
      <c r="AC323" s="61">
        <f t="shared" si="130"/>
        <v>135.36500000000004</v>
      </c>
      <c r="AD323" s="2">
        <f t="shared" si="131"/>
        <v>13.156666666666673</v>
      </c>
      <c r="AE323" s="2">
        <f t="shared" ref="AE323:AE386" si="134">IF(AD323&lt;0,(-1)*AD323*5,0)</f>
        <v>0</v>
      </c>
      <c r="AF323" s="52">
        <f t="shared" si="132"/>
        <v>135.36500000000004</v>
      </c>
      <c r="AG323" s="2">
        <f t="shared" ref="AG323:AG386" si="135">IF(AD323&gt;0,AD323*5,0)</f>
        <v>65.78333333333336</v>
      </c>
      <c r="AH323" s="67">
        <f t="shared" ref="AH323:AH386" si="136">AF323/(11*IF(AD323&gt;0,P323,Q323))</f>
        <v>0.28514503184310863</v>
      </c>
      <c r="AI323" s="67">
        <f t="shared" ref="AI323:AI386" si="137">1-AH323</f>
        <v>0.71485496815689142</v>
      </c>
      <c r="AJ323" s="2">
        <f t="shared" ref="AJ323:AJ386" si="138">AC323+G323+AE323</f>
        <v>474.72333333333336</v>
      </c>
      <c r="AK323" s="2">
        <f t="shared" ref="AK323:AK386" si="139">AJ323*B323</f>
        <v>949.44666666666672</v>
      </c>
    </row>
    <row r="324" spans="1:37">
      <c r="A324" t="s">
        <v>500</v>
      </c>
      <c r="B324">
        <v>4</v>
      </c>
      <c r="C324" s="2">
        <f>VLOOKUP(A324,LB460_CO!B:L,11,0)</f>
        <v>178.5625</v>
      </c>
      <c r="D324" s="2">
        <f>'c'!$B$7</f>
        <v>47.125</v>
      </c>
      <c r="E324" s="2">
        <f t="shared" si="117"/>
        <v>225.6875</v>
      </c>
      <c r="F324" s="2">
        <f>'c'!$E$8</f>
        <v>123.57500000000002</v>
      </c>
      <c r="G324" s="52">
        <f t="shared" si="118"/>
        <v>349.26250000000005</v>
      </c>
      <c r="H324" s="52">
        <f t="shared" si="133"/>
        <v>1397.0500000000002</v>
      </c>
      <c r="I324" s="2">
        <f t="shared" si="119"/>
        <v>45.137500000000003</v>
      </c>
      <c r="J324" s="2">
        <f>propocet!$L$2</f>
        <v>18.9375</v>
      </c>
      <c r="K324" s="2">
        <f>propocet!$L$5</f>
        <v>23.362499999999997</v>
      </c>
      <c r="L324" s="2">
        <f>propocet!$L$9</f>
        <v>22.787500000000001</v>
      </c>
      <c r="M324" s="2">
        <f>propocet!$L$11</f>
        <v>16.7</v>
      </c>
      <c r="N324" s="2">
        <f>propocet!$L$12</f>
        <v>25.5625</v>
      </c>
      <c r="O324" s="2">
        <f>propocet!$L$13</f>
        <v>16.225000000000001</v>
      </c>
      <c r="P324" s="61">
        <f t="shared" si="120"/>
        <v>45.137500000000003</v>
      </c>
      <c r="Q324" s="52">
        <v>30</v>
      </c>
      <c r="R324" s="2">
        <f t="shared" si="121"/>
        <v>11.0625</v>
      </c>
      <c r="S324" s="2">
        <f t="shared" si="122"/>
        <v>6.6375000000000028</v>
      </c>
      <c r="T324" s="2">
        <f t="shared" si="123"/>
        <v>7.2124999999999986</v>
      </c>
      <c r="U324" s="2">
        <f t="shared" si="124"/>
        <v>13.3</v>
      </c>
      <c r="V324" s="2">
        <f t="shared" si="125"/>
        <v>4.4375</v>
      </c>
      <c r="W324" s="2">
        <f t="shared" si="126"/>
        <v>13.774999999999999</v>
      </c>
      <c r="X324" s="2">
        <f t="shared" si="127"/>
        <v>-15.137500000000003</v>
      </c>
      <c r="Y324" s="2">
        <f t="shared" si="127"/>
        <v>-15.137500000000003</v>
      </c>
      <c r="Z324" s="2">
        <f t="shared" si="127"/>
        <v>-15.137500000000003</v>
      </c>
      <c r="AA324" s="2">
        <f t="shared" si="128"/>
        <v>56.425000000000004</v>
      </c>
      <c r="AB324" s="61">
        <f t="shared" si="129"/>
        <v>90.825000000000017</v>
      </c>
      <c r="AC324" s="61">
        <f t="shared" si="130"/>
        <v>147.25000000000003</v>
      </c>
      <c r="AD324" s="2">
        <f t="shared" si="131"/>
        <v>15.137500000000003</v>
      </c>
      <c r="AE324" s="2">
        <f t="shared" si="134"/>
        <v>0</v>
      </c>
      <c r="AF324" s="52">
        <f t="shared" si="132"/>
        <v>147.25000000000003</v>
      </c>
      <c r="AG324" s="2">
        <f t="shared" si="135"/>
        <v>75.687500000000014</v>
      </c>
      <c r="AH324" s="67">
        <f t="shared" si="136"/>
        <v>0.29656856574607893</v>
      </c>
      <c r="AI324" s="67">
        <f t="shared" si="137"/>
        <v>0.70343143425392107</v>
      </c>
      <c r="AJ324" s="2">
        <f t="shared" si="138"/>
        <v>496.51250000000005</v>
      </c>
      <c r="AK324" s="2">
        <f t="shared" si="139"/>
        <v>1986.0500000000002</v>
      </c>
    </row>
    <row r="325" spans="1:37">
      <c r="A325" t="s">
        <v>668</v>
      </c>
      <c r="B325">
        <v>16</v>
      </c>
      <c r="C325" s="2">
        <f>VLOOKUP(A325,LB460_CO!B:L,11,0)</f>
        <v>187.75</v>
      </c>
      <c r="D325" s="2">
        <f>'c'!$B$7</f>
        <v>47.125</v>
      </c>
      <c r="E325" s="2">
        <f t="shared" si="117"/>
        <v>234.875</v>
      </c>
      <c r="F325" s="2">
        <f>'c'!$E$8</f>
        <v>123.57500000000002</v>
      </c>
      <c r="G325" s="52">
        <f t="shared" si="118"/>
        <v>358.45000000000005</v>
      </c>
      <c r="H325" s="52">
        <f t="shared" si="133"/>
        <v>5735.2000000000007</v>
      </c>
      <c r="I325" s="2">
        <f t="shared" si="119"/>
        <v>46.975000000000001</v>
      </c>
      <c r="J325" s="2">
        <f>propocet!$L$2</f>
        <v>18.9375</v>
      </c>
      <c r="K325" s="2">
        <f>propocet!$L$5</f>
        <v>23.362499999999997</v>
      </c>
      <c r="L325" s="2">
        <f>propocet!$L$9</f>
        <v>22.787500000000001</v>
      </c>
      <c r="M325" s="2">
        <f>propocet!$L$11</f>
        <v>16.7</v>
      </c>
      <c r="N325" s="2">
        <f>propocet!$L$12</f>
        <v>25.5625</v>
      </c>
      <c r="O325" s="2">
        <f>propocet!$L$13</f>
        <v>16.225000000000001</v>
      </c>
      <c r="P325" s="61">
        <f t="shared" si="120"/>
        <v>46.975000000000001</v>
      </c>
      <c r="Q325" s="52">
        <v>30</v>
      </c>
      <c r="R325" s="2">
        <f t="shared" si="121"/>
        <v>11.0625</v>
      </c>
      <c r="S325" s="2">
        <f t="shared" si="122"/>
        <v>6.6375000000000028</v>
      </c>
      <c r="T325" s="2">
        <f t="shared" si="123"/>
        <v>7.2124999999999986</v>
      </c>
      <c r="U325" s="2">
        <f t="shared" si="124"/>
        <v>13.3</v>
      </c>
      <c r="V325" s="2">
        <f t="shared" si="125"/>
        <v>4.4375</v>
      </c>
      <c r="W325" s="2">
        <f t="shared" si="126"/>
        <v>13.774999999999999</v>
      </c>
      <c r="X325" s="2">
        <f t="shared" si="127"/>
        <v>-16.975000000000001</v>
      </c>
      <c r="Y325" s="2">
        <f t="shared" si="127"/>
        <v>-16.975000000000001</v>
      </c>
      <c r="Z325" s="2">
        <f t="shared" si="127"/>
        <v>-16.975000000000001</v>
      </c>
      <c r="AA325" s="2">
        <f t="shared" si="128"/>
        <v>56.425000000000004</v>
      </c>
      <c r="AB325" s="61">
        <f t="shared" si="129"/>
        <v>101.85000000000001</v>
      </c>
      <c r="AC325" s="61">
        <f t="shared" si="130"/>
        <v>158.27500000000001</v>
      </c>
      <c r="AD325" s="2">
        <f t="shared" si="131"/>
        <v>16.975000000000001</v>
      </c>
      <c r="AE325" s="2">
        <f t="shared" si="134"/>
        <v>0</v>
      </c>
      <c r="AF325" s="52">
        <f t="shared" si="132"/>
        <v>158.27500000000001</v>
      </c>
      <c r="AG325" s="2">
        <f t="shared" si="135"/>
        <v>84.875</v>
      </c>
      <c r="AH325" s="67">
        <f t="shared" si="136"/>
        <v>0.30630412695340847</v>
      </c>
      <c r="AI325" s="67">
        <f t="shared" si="137"/>
        <v>0.69369587304659153</v>
      </c>
      <c r="AJ325" s="2">
        <f t="shared" si="138"/>
        <v>516.72500000000002</v>
      </c>
      <c r="AK325" s="2">
        <f t="shared" si="139"/>
        <v>8267.6</v>
      </c>
    </row>
    <row r="326" spans="1:37">
      <c r="A326" t="s">
        <v>354</v>
      </c>
      <c r="B326">
        <v>4</v>
      </c>
      <c r="C326" s="2">
        <f>VLOOKUP(A326,LB460_CO!B:L,11,0)</f>
        <v>204.09791666666666</v>
      </c>
      <c r="D326" s="2">
        <f>'c'!$B$7</f>
        <v>47.125</v>
      </c>
      <c r="E326" s="2">
        <f t="shared" si="117"/>
        <v>251.22291666666666</v>
      </c>
      <c r="F326" s="2">
        <f>'c'!$E$8</f>
        <v>123.57500000000002</v>
      </c>
      <c r="G326" s="52">
        <f t="shared" si="118"/>
        <v>374.79791666666665</v>
      </c>
      <c r="H326" s="52">
        <f t="shared" si="133"/>
        <v>1499.1916666666666</v>
      </c>
      <c r="I326" s="2">
        <f t="shared" si="119"/>
        <v>50.244583333333331</v>
      </c>
      <c r="J326" s="2">
        <f>propocet!$L$2</f>
        <v>18.9375</v>
      </c>
      <c r="K326" s="2">
        <f>propocet!$L$5</f>
        <v>23.362499999999997</v>
      </c>
      <c r="L326" s="2">
        <f>propocet!$L$9</f>
        <v>22.787500000000001</v>
      </c>
      <c r="M326" s="2">
        <f>propocet!$L$11</f>
        <v>16.7</v>
      </c>
      <c r="N326" s="2">
        <f>propocet!$L$12</f>
        <v>25.5625</v>
      </c>
      <c r="O326" s="2">
        <f>propocet!$L$13</f>
        <v>16.225000000000001</v>
      </c>
      <c r="P326" s="61">
        <f t="shared" si="120"/>
        <v>50.244583333333331</v>
      </c>
      <c r="Q326" s="52">
        <v>30</v>
      </c>
      <c r="R326" s="2">
        <f t="shared" si="121"/>
        <v>11.0625</v>
      </c>
      <c r="S326" s="2">
        <f t="shared" si="122"/>
        <v>6.6375000000000028</v>
      </c>
      <c r="T326" s="2">
        <f t="shared" si="123"/>
        <v>7.2124999999999986</v>
      </c>
      <c r="U326" s="2">
        <f t="shared" si="124"/>
        <v>13.3</v>
      </c>
      <c r="V326" s="2">
        <f t="shared" si="125"/>
        <v>4.4375</v>
      </c>
      <c r="W326" s="2">
        <f t="shared" si="126"/>
        <v>13.774999999999999</v>
      </c>
      <c r="X326" s="2">
        <f t="shared" si="127"/>
        <v>-20.244583333333331</v>
      </c>
      <c r="Y326" s="2">
        <f t="shared" si="127"/>
        <v>-20.244583333333331</v>
      </c>
      <c r="Z326" s="2">
        <f t="shared" si="127"/>
        <v>-20.244583333333331</v>
      </c>
      <c r="AA326" s="2">
        <f t="shared" si="128"/>
        <v>56.425000000000004</v>
      </c>
      <c r="AB326" s="61">
        <f t="shared" si="129"/>
        <v>121.46749999999999</v>
      </c>
      <c r="AC326" s="61">
        <f t="shared" si="130"/>
        <v>177.89249999999998</v>
      </c>
      <c r="AD326" s="2">
        <f t="shared" si="131"/>
        <v>20.244583333333331</v>
      </c>
      <c r="AE326" s="2">
        <f t="shared" si="134"/>
        <v>0</v>
      </c>
      <c r="AF326" s="52">
        <f t="shared" si="132"/>
        <v>177.89249999999998</v>
      </c>
      <c r="AG326" s="2">
        <f t="shared" si="135"/>
        <v>101.22291666666666</v>
      </c>
      <c r="AH326" s="67">
        <f t="shared" si="136"/>
        <v>0.32186644572722667</v>
      </c>
      <c r="AI326" s="67">
        <f t="shared" si="137"/>
        <v>0.67813355427277333</v>
      </c>
      <c r="AJ326" s="2">
        <f t="shared" si="138"/>
        <v>552.69041666666658</v>
      </c>
      <c r="AK326" s="2">
        <f t="shared" si="139"/>
        <v>2210.7616666666663</v>
      </c>
    </row>
    <row r="327" spans="1:37">
      <c r="A327" t="s">
        <v>434</v>
      </c>
      <c r="B327">
        <v>4</v>
      </c>
      <c r="C327" s="2">
        <f>VLOOKUP(A327,LB460_CO!B:L,11,0)</f>
        <v>193.03749999999999</v>
      </c>
      <c r="D327" s="2">
        <f>'c'!$B$7</f>
        <v>47.125</v>
      </c>
      <c r="E327" s="2">
        <f t="shared" si="117"/>
        <v>240.16249999999999</v>
      </c>
      <c r="F327" s="2">
        <f>'c'!$E$8</f>
        <v>123.57500000000002</v>
      </c>
      <c r="G327" s="52">
        <f t="shared" si="118"/>
        <v>363.73750000000001</v>
      </c>
      <c r="H327" s="52">
        <f t="shared" si="133"/>
        <v>1454.95</v>
      </c>
      <c r="I327" s="2">
        <f t="shared" si="119"/>
        <v>48.032499999999999</v>
      </c>
      <c r="J327" s="2">
        <f>propocet!$L$2</f>
        <v>18.9375</v>
      </c>
      <c r="K327" s="2">
        <f>propocet!$L$5</f>
        <v>23.362499999999997</v>
      </c>
      <c r="L327" s="2">
        <f>propocet!$L$9</f>
        <v>22.787500000000001</v>
      </c>
      <c r="M327" s="2">
        <f>propocet!$L$11</f>
        <v>16.7</v>
      </c>
      <c r="N327" s="2">
        <f>propocet!$L$12</f>
        <v>25.5625</v>
      </c>
      <c r="O327" s="2">
        <f>propocet!$L$13</f>
        <v>16.225000000000001</v>
      </c>
      <c r="P327" s="61">
        <f t="shared" si="120"/>
        <v>48.032499999999999</v>
      </c>
      <c r="Q327" s="52">
        <v>30</v>
      </c>
      <c r="R327" s="2">
        <f t="shared" si="121"/>
        <v>11.0625</v>
      </c>
      <c r="S327" s="2">
        <f t="shared" si="122"/>
        <v>6.6375000000000028</v>
      </c>
      <c r="T327" s="2">
        <f t="shared" si="123"/>
        <v>7.2124999999999986</v>
      </c>
      <c r="U327" s="2">
        <f t="shared" si="124"/>
        <v>13.3</v>
      </c>
      <c r="V327" s="2">
        <f t="shared" si="125"/>
        <v>4.4375</v>
      </c>
      <c r="W327" s="2">
        <f t="shared" si="126"/>
        <v>13.774999999999999</v>
      </c>
      <c r="X327" s="2">
        <f t="shared" si="127"/>
        <v>-18.032499999999999</v>
      </c>
      <c r="Y327" s="2">
        <f t="shared" si="127"/>
        <v>-18.032499999999999</v>
      </c>
      <c r="Z327" s="2">
        <f t="shared" si="127"/>
        <v>-18.032499999999999</v>
      </c>
      <c r="AA327" s="2">
        <f t="shared" si="128"/>
        <v>56.425000000000004</v>
      </c>
      <c r="AB327" s="61">
        <f t="shared" si="129"/>
        <v>108.19499999999999</v>
      </c>
      <c r="AC327" s="61">
        <f t="shared" si="130"/>
        <v>164.62</v>
      </c>
      <c r="AD327" s="2">
        <f t="shared" si="131"/>
        <v>18.032499999999999</v>
      </c>
      <c r="AE327" s="2">
        <f t="shared" si="134"/>
        <v>0</v>
      </c>
      <c r="AF327" s="52">
        <f t="shared" si="132"/>
        <v>164.62</v>
      </c>
      <c r="AG327" s="2">
        <f t="shared" si="135"/>
        <v>90.162499999999994</v>
      </c>
      <c r="AH327" s="67">
        <f t="shared" si="136"/>
        <v>0.31156934461988334</v>
      </c>
      <c r="AI327" s="67">
        <f t="shared" si="137"/>
        <v>0.68843065538011672</v>
      </c>
      <c r="AJ327" s="2">
        <f t="shared" si="138"/>
        <v>528.35750000000007</v>
      </c>
      <c r="AK327" s="2">
        <f t="shared" si="139"/>
        <v>2113.4300000000003</v>
      </c>
    </row>
    <row r="328" spans="1:37">
      <c r="A328" t="s">
        <v>175</v>
      </c>
      <c r="B328">
        <v>8</v>
      </c>
      <c r="C328" s="2">
        <f>VLOOKUP(A328,LB460_CO!B:L,11,0)</f>
        <v>199.78750000000002</v>
      </c>
      <c r="D328" s="2">
        <f>'c'!$B$7</f>
        <v>47.125</v>
      </c>
      <c r="E328" s="2">
        <f t="shared" si="117"/>
        <v>246.91250000000002</v>
      </c>
      <c r="F328" s="2">
        <f>'c'!$E$8</f>
        <v>123.57500000000002</v>
      </c>
      <c r="G328" s="52">
        <f t="shared" si="118"/>
        <v>370.48750000000007</v>
      </c>
      <c r="H328" s="52">
        <f t="shared" si="133"/>
        <v>2963.9000000000005</v>
      </c>
      <c r="I328" s="2">
        <f t="shared" si="119"/>
        <v>49.382500000000007</v>
      </c>
      <c r="J328" s="2">
        <f>propocet!$L$2</f>
        <v>18.9375</v>
      </c>
      <c r="K328" s="2">
        <f>propocet!$L$5</f>
        <v>23.362499999999997</v>
      </c>
      <c r="L328" s="2">
        <f>propocet!$L$9</f>
        <v>22.787500000000001</v>
      </c>
      <c r="M328" s="2">
        <f>propocet!$L$11</f>
        <v>16.7</v>
      </c>
      <c r="N328" s="2">
        <f>propocet!$L$12</f>
        <v>25.5625</v>
      </c>
      <c r="O328" s="2">
        <f>propocet!$L$13</f>
        <v>16.225000000000001</v>
      </c>
      <c r="P328" s="61">
        <f t="shared" si="120"/>
        <v>49.382500000000007</v>
      </c>
      <c r="Q328" s="52">
        <v>30</v>
      </c>
      <c r="R328" s="2">
        <f t="shared" si="121"/>
        <v>11.0625</v>
      </c>
      <c r="S328" s="2">
        <f t="shared" si="122"/>
        <v>6.6375000000000028</v>
      </c>
      <c r="T328" s="2">
        <f t="shared" si="123"/>
        <v>7.2124999999999986</v>
      </c>
      <c r="U328" s="2">
        <f t="shared" si="124"/>
        <v>13.3</v>
      </c>
      <c r="V328" s="2">
        <f t="shared" si="125"/>
        <v>4.4375</v>
      </c>
      <c r="W328" s="2">
        <f t="shared" si="126"/>
        <v>13.774999999999999</v>
      </c>
      <c r="X328" s="2">
        <f t="shared" si="127"/>
        <v>-19.382500000000007</v>
      </c>
      <c r="Y328" s="2">
        <f t="shared" si="127"/>
        <v>-19.382500000000007</v>
      </c>
      <c r="Z328" s="2">
        <f t="shared" si="127"/>
        <v>-19.382500000000007</v>
      </c>
      <c r="AA328" s="2">
        <f t="shared" si="128"/>
        <v>56.425000000000004</v>
      </c>
      <c r="AB328" s="61">
        <f t="shared" si="129"/>
        <v>116.29500000000004</v>
      </c>
      <c r="AC328" s="61">
        <f t="shared" si="130"/>
        <v>172.72000000000006</v>
      </c>
      <c r="AD328" s="2">
        <f t="shared" si="131"/>
        <v>19.382500000000007</v>
      </c>
      <c r="AE328" s="2">
        <f t="shared" si="134"/>
        <v>0</v>
      </c>
      <c r="AF328" s="52">
        <f t="shared" si="132"/>
        <v>172.72000000000006</v>
      </c>
      <c r="AG328" s="2">
        <f t="shared" si="135"/>
        <v>96.912500000000037</v>
      </c>
      <c r="AH328" s="67">
        <f t="shared" si="136"/>
        <v>0.3179632092708588</v>
      </c>
      <c r="AI328" s="67">
        <f t="shared" si="137"/>
        <v>0.68203679072914114</v>
      </c>
      <c r="AJ328" s="2">
        <f t="shared" si="138"/>
        <v>543.2075000000001</v>
      </c>
      <c r="AK328" s="2">
        <f t="shared" si="139"/>
        <v>4345.6600000000008</v>
      </c>
    </row>
    <row r="329" spans="1:37">
      <c r="A329" t="s">
        <v>435</v>
      </c>
      <c r="B329">
        <v>4</v>
      </c>
      <c r="C329" s="2">
        <f>VLOOKUP(A329,LB460_CO!B:L,11,0)</f>
        <v>193.03749999999999</v>
      </c>
      <c r="D329" s="2">
        <f>'c'!$B$7</f>
        <v>47.125</v>
      </c>
      <c r="E329" s="2">
        <f t="shared" si="117"/>
        <v>240.16249999999999</v>
      </c>
      <c r="F329" s="2">
        <f>'c'!$E$8</f>
        <v>123.57500000000002</v>
      </c>
      <c r="G329" s="52">
        <f t="shared" si="118"/>
        <v>363.73750000000001</v>
      </c>
      <c r="H329" s="52">
        <f t="shared" si="133"/>
        <v>1454.95</v>
      </c>
      <c r="I329" s="2">
        <f t="shared" si="119"/>
        <v>48.032499999999999</v>
      </c>
      <c r="J329" s="2">
        <f>propocet!$L$2</f>
        <v>18.9375</v>
      </c>
      <c r="K329" s="2">
        <f>propocet!$L$5</f>
        <v>23.362499999999997</v>
      </c>
      <c r="L329" s="2">
        <f>propocet!$L$9</f>
        <v>22.787500000000001</v>
      </c>
      <c r="M329" s="2">
        <f>propocet!$L$11</f>
        <v>16.7</v>
      </c>
      <c r="N329" s="2">
        <f>propocet!$L$12</f>
        <v>25.5625</v>
      </c>
      <c r="O329" s="2">
        <f>propocet!$L$13</f>
        <v>16.225000000000001</v>
      </c>
      <c r="P329" s="61">
        <f t="shared" si="120"/>
        <v>48.032499999999999</v>
      </c>
      <c r="Q329" s="52">
        <v>30</v>
      </c>
      <c r="R329" s="2">
        <f t="shared" si="121"/>
        <v>11.0625</v>
      </c>
      <c r="S329" s="2">
        <f t="shared" si="122"/>
        <v>6.6375000000000028</v>
      </c>
      <c r="T329" s="2">
        <f t="shared" si="123"/>
        <v>7.2124999999999986</v>
      </c>
      <c r="U329" s="2">
        <f t="shared" si="124"/>
        <v>13.3</v>
      </c>
      <c r="V329" s="2">
        <f t="shared" si="125"/>
        <v>4.4375</v>
      </c>
      <c r="W329" s="2">
        <f t="shared" si="126"/>
        <v>13.774999999999999</v>
      </c>
      <c r="X329" s="2">
        <f t="shared" si="127"/>
        <v>-18.032499999999999</v>
      </c>
      <c r="Y329" s="2">
        <f t="shared" si="127"/>
        <v>-18.032499999999999</v>
      </c>
      <c r="Z329" s="2">
        <f t="shared" si="127"/>
        <v>-18.032499999999999</v>
      </c>
      <c r="AA329" s="2">
        <f t="shared" si="128"/>
        <v>56.425000000000004</v>
      </c>
      <c r="AB329" s="61">
        <f t="shared" si="129"/>
        <v>108.19499999999999</v>
      </c>
      <c r="AC329" s="61">
        <f t="shared" si="130"/>
        <v>164.62</v>
      </c>
      <c r="AD329" s="2">
        <f t="shared" si="131"/>
        <v>18.032499999999999</v>
      </c>
      <c r="AE329" s="2">
        <f t="shared" si="134"/>
        <v>0</v>
      </c>
      <c r="AF329" s="52">
        <f t="shared" si="132"/>
        <v>164.62</v>
      </c>
      <c r="AG329" s="2">
        <f t="shared" si="135"/>
        <v>90.162499999999994</v>
      </c>
      <c r="AH329" s="67">
        <f t="shared" si="136"/>
        <v>0.31156934461988334</v>
      </c>
      <c r="AI329" s="67">
        <f t="shared" si="137"/>
        <v>0.68843065538011672</v>
      </c>
      <c r="AJ329" s="2">
        <f t="shared" si="138"/>
        <v>528.35750000000007</v>
      </c>
      <c r="AK329" s="2">
        <f t="shared" si="139"/>
        <v>2113.4300000000003</v>
      </c>
    </row>
    <row r="330" spans="1:37">
      <c r="A330" t="s">
        <v>717</v>
      </c>
      <c r="B330">
        <v>5</v>
      </c>
      <c r="C330" s="2">
        <f>VLOOKUP(A330,LB460_CO!B:L,11,0)</f>
        <v>184.88750000000002</v>
      </c>
      <c r="D330" s="2">
        <f>'c'!$B$7</f>
        <v>47.125</v>
      </c>
      <c r="E330" s="2">
        <f t="shared" si="117"/>
        <v>232.01250000000002</v>
      </c>
      <c r="F330" s="2">
        <f>'c'!$E$8</f>
        <v>123.57500000000002</v>
      </c>
      <c r="G330" s="52">
        <f t="shared" si="118"/>
        <v>355.58750000000003</v>
      </c>
      <c r="H330" s="52">
        <f t="shared" si="133"/>
        <v>1777.9375000000002</v>
      </c>
      <c r="I330" s="2">
        <f t="shared" si="119"/>
        <v>46.402500000000003</v>
      </c>
      <c r="J330" s="2">
        <f>propocet!$L$2</f>
        <v>18.9375</v>
      </c>
      <c r="K330" s="2">
        <f>propocet!$L$5</f>
        <v>23.362499999999997</v>
      </c>
      <c r="L330" s="2">
        <f>propocet!$L$9</f>
        <v>22.787500000000001</v>
      </c>
      <c r="M330" s="2">
        <f>propocet!$L$11</f>
        <v>16.7</v>
      </c>
      <c r="N330" s="2">
        <f>propocet!$L$12</f>
        <v>25.5625</v>
      </c>
      <c r="O330" s="2">
        <f>propocet!$L$13</f>
        <v>16.225000000000001</v>
      </c>
      <c r="P330" s="61">
        <f t="shared" si="120"/>
        <v>46.402500000000003</v>
      </c>
      <c r="Q330" s="52">
        <v>30</v>
      </c>
      <c r="R330" s="2">
        <f t="shared" si="121"/>
        <v>11.0625</v>
      </c>
      <c r="S330" s="2">
        <f t="shared" si="122"/>
        <v>6.6375000000000028</v>
      </c>
      <c r="T330" s="2">
        <f t="shared" si="123"/>
        <v>7.2124999999999986</v>
      </c>
      <c r="U330" s="2">
        <f t="shared" si="124"/>
        <v>13.3</v>
      </c>
      <c r="V330" s="2">
        <f t="shared" si="125"/>
        <v>4.4375</v>
      </c>
      <c r="W330" s="2">
        <f t="shared" si="126"/>
        <v>13.774999999999999</v>
      </c>
      <c r="X330" s="2">
        <f t="shared" si="127"/>
        <v>-16.402500000000003</v>
      </c>
      <c r="Y330" s="2">
        <f t="shared" si="127"/>
        <v>-16.402500000000003</v>
      </c>
      <c r="Z330" s="2">
        <f t="shared" si="127"/>
        <v>-16.402500000000003</v>
      </c>
      <c r="AA330" s="2">
        <f t="shared" si="128"/>
        <v>56.425000000000004</v>
      </c>
      <c r="AB330" s="61">
        <f t="shared" si="129"/>
        <v>98.41500000000002</v>
      </c>
      <c r="AC330" s="61">
        <f t="shared" si="130"/>
        <v>154.84000000000003</v>
      </c>
      <c r="AD330" s="2">
        <f t="shared" si="131"/>
        <v>16.402500000000003</v>
      </c>
      <c r="AE330" s="2">
        <f t="shared" si="134"/>
        <v>0</v>
      </c>
      <c r="AF330" s="52">
        <f t="shared" si="132"/>
        <v>154.84000000000003</v>
      </c>
      <c r="AG330" s="2">
        <f t="shared" si="135"/>
        <v>82.012500000000017</v>
      </c>
      <c r="AH330" s="67">
        <f t="shared" si="136"/>
        <v>0.30335356147542997</v>
      </c>
      <c r="AI330" s="67">
        <f t="shared" si="137"/>
        <v>0.69664643852457009</v>
      </c>
      <c r="AJ330" s="2">
        <f t="shared" si="138"/>
        <v>510.42750000000007</v>
      </c>
      <c r="AK330" s="2">
        <f t="shared" si="139"/>
        <v>2552.1375000000003</v>
      </c>
    </row>
    <row r="331" spans="1:37">
      <c r="A331" t="s">
        <v>686</v>
      </c>
      <c r="B331">
        <v>1</v>
      </c>
      <c r="C331" s="2">
        <f>VLOOKUP(A331,LB460_CO!B:L,11,0)</f>
        <v>187.75</v>
      </c>
      <c r="D331" s="2">
        <f>'c'!$B$7</f>
        <v>47.125</v>
      </c>
      <c r="E331" s="2">
        <f t="shared" si="117"/>
        <v>234.875</v>
      </c>
      <c r="F331" s="2">
        <f>'c'!$E$8</f>
        <v>123.57500000000002</v>
      </c>
      <c r="G331" s="52">
        <f t="shared" si="118"/>
        <v>358.45000000000005</v>
      </c>
      <c r="H331" s="52">
        <f t="shared" si="133"/>
        <v>358.45000000000005</v>
      </c>
      <c r="I331" s="2">
        <f t="shared" si="119"/>
        <v>46.975000000000001</v>
      </c>
      <c r="J331" s="2">
        <f>propocet!$L$2</f>
        <v>18.9375</v>
      </c>
      <c r="K331" s="2">
        <f>propocet!$L$5</f>
        <v>23.362499999999997</v>
      </c>
      <c r="L331" s="2">
        <f>propocet!$L$9</f>
        <v>22.787500000000001</v>
      </c>
      <c r="M331" s="2">
        <f>propocet!$L$11</f>
        <v>16.7</v>
      </c>
      <c r="N331" s="2">
        <f>propocet!$L$12</f>
        <v>25.5625</v>
      </c>
      <c r="O331" s="2">
        <f>propocet!$L$13</f>
        <v>16.225000000000001</v>
      </c>
      <c r="P331" s="61">
        <f t="shared" si="120"/>
        <v>46.975000000000001</v>
      </c>
      <c r="Q331" s="52">
        <v>30</v>
      </c>
      <c r="R331" s="2">
        <f t="shared" si="121"/>
        <v>11.0625</v>
      </c>
      <c r="S331" s="2">
        <f t="shared" si="122"/>
        <v>6.6375000000000028</v>
      </c>
      <c r="T331" s="2">
        <f t="shared" si="123"/>
        <v>7.2124999999999986</v>
      </c>
      <c r="U331" s="2">
        <f t="shared" si="124"/>
        <v>13.3</v>
      </c>
      <c r="V331" s="2">
        <f t="shared" si="125"/>
        <v>4.4375</v>
      </c>
      <c r="W331" s="2">
        <f t="shared" si="126"/>
        <v>13.774999999999999</v>
      </c>
      <c r="X331" s="2">
        <f t="shared" si="127"/>
        <v>-16.975000000000001</v>
      </c>
      <c r="Y331" s="2">
        <f t="shared" si="127"/>
        <v>-16.975000000000001</v>
      </c>
      <c r="Z331" s="2">
        <f t="shared" si="127"/>
        <v>-16.975000000000001</v>
      </c>
      <c r="AA331" s="2">
        <f t="shared" si="128"/>
        <v>56.425000000000004</v>
      </c>
      <c r="AB331" s="61">
        <f t="shared" si="129"/>
        <v>101.85000000000001</v>
      </c>
      <c r="AC331" s="61">
        <f t="shared" si="130"/>
        <v>158.27500000000001</v>
      </c>
      <c r="AD331" s="2">
        <f t="shared" si="131"/>
        <v>16.975000000000001</v>
      </c>
      <c r="AE331" s="2">
        <f t="shared" si="134"/>
        <v>0</v>
      </c>
      <c r="AF331" s="52">
        <f t="shared" si="132"/>
        <v>158.27500000000001</v>
      </c>
      <c r="AG331" s="2">
        <f t="shared" si="135"/>
        <v>84.875</v>
      </c>
      <c r="AH331" s="67">
        <f t="shared" si="136"/>
        <v>0.30630412695340847</v>
      </c>
      <c r="AI331" s="67">
        <f t="shared" si="137"/>
        <v>0.69369587304659153</v>
      </c>
      <c r="AJ331" s="2">
        <f t="shared" si="138"/>
        <v>516.72500000000002</v>
      </c>
      <c r="AK331" s="2">
        <f t="shared" si="139"/>
        <v>516.72500000000002</v>
      </c>
    </row>
    <row r="332" spans="1:37" hidden="1">
      <c r="A332" t="s">
        <v>501</v>
      </c>
      <c r="B332">
        <v>1</v>
      </c>
      <c r="C332" s="2">
        <f>VLOOKUP(A332,LB460_CO!B:L,11,0)</f>
        <v>104.78958333333334</v>
      </c>
      <c r="D332" s="2">
        <f>'c'!$B$7</f>
        <v>47.125</v>
      </c>
      <c r="E332" s="2">
        <f t="shared" si="117"/>
        <v>151.91458333333333</v>
      </c>
      <c r="F332" s="2">
        <f>'c'!$E$8</f>
        <v>123.57500000000002</v>
      </c>
      <c r="G332" s="52">
        <f t="shared" si="118"/>
        <v>275.48958333333337</v>
      </c>
      <c r="H332" s="52">
        <f t="shared" si="133"/>
        <v>275.48958333333337</v>
      </c>
      <c r="I332" s="2">
        <f t="shared" si="119"/>
        <v>30.382916666666667</v>
      </c>
      <c r="J332" s="2">
        <f>propocet!$L$2</f>
        <v>18.9375</v>
      </c>
      <c r="K332" s="2">
        <f>propocet!$L$5</f>
        <v>23.362499999999997</v>
      </c>
      <c r="L332" s="2">
        <f>propocet!$L$9</f>
        <v>22.787500000000001</v>
      </c>
      <c r="M332" s="2">
        <f>propocet!$L$11</f>
        <v>16.7</v>
      </c>
      <c r="N332" s="2">
        <f>propocet!$L$12</f>
        <v>25.5625</v>
      </c>
      <c r="O332" s="2">
        <f>propocet!$L$13</f>
        <v>16.225000000000001</v>
      </c>
      <c r="P332" s="61">
        <f t="shared" si="120"/>
        <v>30.382916666666667</v>
      </c>
      <c r="Q332" s="52">
        <v>30</v>
      </c>
      <c r="R332" s="2">
        <f t="shared" si="121"/>
        <v>11.0625</v>
      </c>
      <c r="S332" s="2">
        <f t="shared" si="122"/>
        <v>6.6375000000000028</v>
      </c>
      <c r="T332" s="2">
        <f t="shared" si="123"/>
        <v>7.2124999999999986</v>
      </c>
      <c r="U332" s="2">
        <f t="shared" si="124"/>
        <v>13.3</v>
      </c>
      <c r="V332" s="2">
        <f t="shared" si="125"/>
        <v>4.4375</v>
      </c>
      <c r="W332" s="2">
        <f t="shared" si="126"/>
        <v>13.774999999999999</v>
      </c>
      <c r="X332" s="2">
        <f t="shared" si="127"/>
        <v>-0.38291666666666657</v>
      </c>
      <c r="Y332" s="2">
        <f t="shared" si="127"/>
        <v>-0.38291666666666657</v>
      </c>
      <c r="Z332" s="2">
        <f t="shared" si="127"/>
        <v>-0.38291666666666657</v>
      </c>
      <c r="AA332" s="2">
        <f t="shared" si="128"/>
        <v>56.425000000000004</v>
      </c>
      <c r="AB332" s="61">
        <f t="shared" si="129"/>
        <v>2.2974999999999994</v>
      </c>
      <c r="AC332" s="61">
        <f t="shared" si="130"/>
        <v>58.722500000000004</v>
      </c>
      <c r="AD332" s="2">
        <f t="shared" si="131"/>
        <v>0.38291666666666657</v>
      </c>
      <c r="AE332" s="2">
        <f t="shared" si="134"/>
        <v>0</v>
      </c>
      <c r="AF332" s="52">
        <f t="shared" si="132"/>
        <v>58.722500000000004</v>
      </c>
      <c r="AG332" s="2">
        <f t="shared" si="135"/>
        <v>1.9145833333333329</v>
      </c>
      <c r="AH332" s="67">
        <f t="shared" si="136"/>
        <v>0.17570429954033678</v>
      </c>
      <c r="AI332" s="67">
        <f t="shared" si="137"/>
        <v>0.82429570045966316</v>
      </c>
      <c r="AJ332" s="2">
        <f t="shared" si="138"/>
        <v>334.2120833333334</v>
      </c>
      <c r="AK332" s="2">
        <f t="shared" si="139"/>
        <v>334.2120833333334</v>
      </c>
    </row>
    <row r="333" spans="1:37">
      <c r="A333" t="s">
        <v>240</v>
      </c>
      <c r="B333">
        <v>1</v>
      </c>
      <c r="C333" s="2">
        <f>VLOOKUP(A333,LB460_CO!B:L,11,0)</f>
        <v>123.61666666666667</v>
      </c>
      <c r="D333" s="2">
        <f>'c'!$B$7</f>
        <v>47.125</v>
      </c>
      <c r="E333" s="2">
        <f t="shared" si="117"/>
        <v>170.74166666666667</v>
      </c>
      <c r="F333" s="2">
        <f>'c'!$E$8</f>
        <v>123.57500000000002</v>
      </c>
      <c r="G333" s="52">
        <f t="shared" si="118"/>
        <v>294.31666666666672</v>
      </c>
      <c r="H333" s="52">
        <f t="shared" si="133"/>
        <v>294.31666666666672</v>
      </c>
      <c r="I333" s="2">
        <f t="shared" si="119"/>
        <v>34.148333333333333</v>
      </c>
      <c r="J333" s="2">
        <f>propocet!$L$2</f>
        <v>18.9375</v>
      </c>
      <c r="K333" s="2">
        <f>propocet!$L$5</f>
        <v>23.362499999999997</v>
      </c>
      <c r="L333" s="2">
        <f>propocet!$L$9</f>
        <v>22.787500000000001</v>
      </c>
      <c r="M333" s="2">
        <f>propocet!$L$11</f>
        <v>16.7</v>
      </c>
      <c r="N333" s="2">
        <f>propocet!$L$12</f>
        <v>25.5625</v>
      </c>
      <c r="O333" s="2">
        <f>propocet!$L$13</f>
        <v>16.225000000000001</v>
      </c>
      <c r="P333" s="61">
        <f t="shared" si="120"/>
        <v>34.148333333333333</v>
      </c>
      <c r="Q333" s="52">
        <v>30</v>
      </c>
      <c r="R333" s="2">
        <f t="shared" si="121"/>
        <v>11.0625</v>
      </c>
      <c r="S333" s="2">
        <f t="shared" si="122"/>
        <v>6.6375000000000028</v>
      </c>
      <c r="T333" s="2">
        <f t="shared" si="123"/>
        <v>7.2124999999999986</v>
      </c>
      <c r="U333" s="2">
        <f t="shared" si="124"/>
        <v>13.3</v>
      </c>
      <c r="V333" s="2">
        <f t="shared" si="125"/>
        <v>4.4375</v>
      </c>
      <c r="W333" s="2">
        <f t="shared" si="126"/>
        <v>13.774999999999999</v>
      </c>
      <c r="X333" s="2">
        <f t="shared" si="127"/>
        <v>-4.1483333333333334</v>
      </c>
      <c r="Y333" s="2">
        <f t="shared" si="127"/>
        <v>-4.1483333333333334</v>
      </c>
      <c r="Z333" s="2">
        <f t="shared" si="127"/>
        <v>-4.1483333333333334</v>
      </c>
      <c r="AA333" s="2">
        <f t="shared" si="128"/>
        <v>56.425000000000004</v>
      </c>
      <c r="AB333" s="61">
        <f t="shared" si="129"/>
        <v>24.89</v>
      </c>
      <c r="AC333" s="61">
        <f t="shared" si="130"/>
        <v>81.314999999999998</v>
      </c>
      <c r="AD333" s="2">
        <f t="shared" si="131"/>
        <v>4.1483333333333334</v>
      </c>
      <c r="AE333" s="2">
        <f t="shared" si="134"/>
        <v>0</v>
      </c>
      <c r="AF333" s="52">
        <f t="shared" si="132"/>
        <v>81.314999999999998</v>
      </c>
      <c r="AG333" s="2">
        <f t="shared" si="135"/>
        <v>20.741666666666667</v>
      </c>
      <c r="AH333" s="67">
        <f t="shared" si="136"/>
        <v>0.21647535928369546</v>
      </c>
      <c r="AI333" s="67">
        <f t="shared" si="137"/>
        <v>0.78352464071630457</v>
      </c>
      <c r="AJ333" s="2">
        <f t="shared" si="138"/>
        <v>375.63166666666672</v>
      </c>
      <c r="AK333" s="2">
        <f t="shared" si="139"/>
        <v>375.63166666666672</v>
      </c>
    </row>
    <row r="334" spans="1:37">
      <c r="A334" t="s">
        <v>241</v>
      </c>
      <c r="B334">
        <v>1</v>
      </c>
      <c r="C334" s="2">
        <f>VLOOKUP(A334,LB460_CO!B:L,11,0)</f>
        <v>123.61666666666667</v>
      </c>
      <c r="D334" s="2">
        <f>'c'!$B$7</f>
        <v>47.125</v>
      </c>
      <c r="E334" s="2">
        <f t="shared" si="117"/>
        <v>170.74166666666667</v>
      </c>
      <c r="F334" s="2">
        <f>'c'!$E$8</f>
        <v>123.57500000000002</v>
      </c>
      <c r="G334" s="52">
        <f t="shared" si="118"/>
        <v>294.31666666666672</v>
      </c>
      <c r="H334" s="52">
        <f t="shared" si="133"/>
        <v>294.31666666666672</v>
      </c>
      <c r="I334" s="2">
        <f t="shared" si="119"/>
        <v>34.148333333333333</v>
      </c>
      <c r="J334" s="2">
        <f>propocet!$L$2</f>
        <v>18.9375</v>
      </c>
      <c r="K334" s="2">
        <f>propocet!$L$5</f>
        <v>23.362499999999997</v>
      </c>
      <c r="L334" s="2">
        <f>propocet!$L$9</f>
        <v>22.787500000000001</v>
      </c>
      <c r="M334" s="2">
        <f>propocet!$L$11</f>
        <v>16.7</v>
      </c>
      <c r="N334" s="2">
        <f>propocet!$L$12</f>
        <v>25.5625</v>
      </c>
      <c r="O334" s="2">
        <f>propocet!$L$13</f>
        <v>16.225000000000001</v>
      </c>
      <c r="P334" s="61">
        <f t="shared" si="120"/>
        <v>34.148333333333333</v>
      </c>
      <c r="Q334" s="52">
        <v>30</v>
      </c>
      <c r="R334" s="2">
        <f t="shared" si="121"/>
        <v>11.0625</v>
      </c>
      <c r="S334" s="2">
        <f t="shared" si="122"/>
        <v>6.6375000000000028</v>
      </c>
      <c r="T334" s="2">
        <f t="shared" si="123"/>
        <v>7.2124999999999986</v>
      </c>
      <c r="U334" s="2">
        <f t="shared" si="124"/>
        <v>13.3</v>
      </c>
      <c r="V334" s="2">
        <f t="shared" si="125"/>
        <v>4.4375</v>
      </c>
      <c r="W334" s="2">
        <f t="shared" si="126"/>
        <v>13.774999999999999</v>
      </c>
      <c r="X334" s="2">
        <f t="shared" si="127"/>
        <v>-4.1483333333333334</v>
      </c>
      <c r="Y334" s="2">
        <f t="shared" si="127"/>
        <v>-4.1483333333333334</v>
      </c>
      <c r="Z334" s="2">
        <f t="shared" si="127"/>
        <v>-4.1483333333333334</v>
      </c>
      <c r="AA334" s="2">
        <f t="shared" si="128"/>
        <v>56.425000000000004</v>
      </c>
      <c r="AB334" s="61">
        <f t="shared" si="129"/>
        <v>24.89</v>
      </c>
      <c r="AC334" s="61">
        <f t="shared" si="130"/>
        <v>81.314999999999998</v>
      </c>
      <c r="AD334" s="2">
        <f t="shared" si="131"/>
        <v>4.1483333333333334</v>
      </c>
      <c r="AE334" s="2">
        <f t="shared" si="134"/>
        <v>0</v>
      </c>
      <c r="AF334" s="52">
        <f t="shared" si="132"/>
        <v>81.314999999999998</v>
      </c>
      <c r="AG334" s="2">
        <f t="shared" si="135"/>
        <v>20.741666666666667</v>
      </c>
      <c r="AH334" s="67">
        <f t="shared" si="136"/>
        <v>0.21647535928369546</v>
      </c>
      <c r="AI334" s="67">
        <f t="shared" si="137"/>
        <v>0.78352464071630457</v>
      </c>
      <c r="AJ334" s="2">
        <f t="shared" si="138"/>
        <v>375.63166666666672</v>
      </c>
      <c r="AK334" s="2">
        <f t="shared" si="139"/>
        <v>375.63166666666672</v>
      </c>
    </row>
    <row r="335" spans="1:37" hidden="1">
      <c r="A335" t="s">
        <v>502</v>
      </c>
      <c r="B335">
        <v>1</v>
      </c>
      <c r="C335" s="2">
        <f>VLOOKUP(A335,LB460_CO!B:L,11,0)</f>
        <v>96.537500000000009</v>
      </c>
      <c r="D335" s="2">
        <f>'c'!$B$7</f>
        <v>47.125</v>
      </c>
      <c r="E335" s="2">
        <f t="shared" si="117"/>
        <v>143.66250000000002</v>
      </c>
      <c r="F335" s="2">
        <f>'c'!$E$8</f>
        <v>123.57500000000002</v>
      </c>
      <c r="G335" s="52">
        <f t="shared" si="118"/>
        <v>267.23750000000007</v>
      </c>
      <c r="H335" s="52">
        <f t="shared" si="133"/>
        <v>267.23750000000007</v>
      </c>
      <c r="I335" s="2">
        <f t="shared" si="119"/>
        <v>28.732500000000005</v>
      </c>
      <c r="J335" s="2">
        <f>propocet!$L$2</f>
        <v>18.9375</v>
      </c>
      <c r="K335" s="2">
        <f>propocet!$L$5</f>
        <v>23.362499999999997</v>
      </c>
      <c r="L335" s="2">
        <f>propocet!$L$9</f>
        <v>22.787500000000001</v>
      </c>
      <c r="M335" s="2">
        <f>propocet!$L$11</f>
        <v>16.7</v>
      </c>
      <c r="N335" s="2">
        <f>propocet!$L$12</f>
        <v>25.5625</v>
      </c>
      <c r="O335" s="2">
        <f>propocet!$L$13</f>
        <v>16.225000000000001</v>
      </c>
      <c r="P335" s="61">
        <f t="shared" si="120"/>
        <v>28.732500000000005</v>
      </c>
      <c r="Q335" s="52">
        <v>30</v>
      </c>
      <c r="R335" s="2">
        <f t="shared" si="121"/>
        <v>11.0625</v>
      </c>
      <c r="S335" s="2">
        <f t="shared" si="122"/>
        <v>6.6375000000000028</v>
      </c>
      <c r="T335" s="2">
        <f t="shared" si="123"/>
        <v>7.2124999999999986</v>
      </c>
      <c r="U335" s="2">
        <f t="shared" si="124"/>
        <v>13.3</v>
      </c>
      <c r="V335" s="2">
        <f t="shared" si="125"/>
        <v>4.4375</v>
      </c>
      <c r="W335" s="2">
        <f t="shared" si="126"/>
        <v>13.774999999999999</v>
      </c>
      <c r="X335" s="2">
        <f t="shared" si="127"/>
        <v>1.2674999999999947</v>
      </c>
      <c r="Y335" s="2">
        <f t="shared" si="127"/>
        <v>1.2674999999999947</v>
      </c>
      <c r="Z335" s="2">
        <f t="shared" si="127"/>
        <v>1.2674999999999947</v>
      </c>
      <c r="AA335" s="2">
        <f t="shared" si="128"/>
        <v>56.425000000000004</v>
      </c>
      <c r="AB335" s="61">
        <f t="shared" si="129"/>
        <v>0</v>
      </c>
      <c r="AC335" s="61">
        <f t="shared" si="130"/>
        <v>56.425000000000004</v>
      </c>
      <c r="AD335" s="2">
        <f t="shared" si="131"/>
        <v>-1.2674999999999947</v>
      </c>
      <c r="AE335" s="2">
        <f t="shared" si="134"/>
        <v>6.3374999999999737</v>
      </c>
      <c r="AF335" s="52">
        <f t="shared" si="132"/>
        <v>62.762499999999974</v>
      </c>
      <c r="AG335" s="2">
        <f t="shared" si="135"/>
        <v>0</v>
      </c>
      <c r="AH335" s="67">
        <f t="shared" si="136"/>
        <v>0.19018939393939385</v>
      </c>
      <c r="AI335" s="67">
        <f t="shared" si="137"/>
        <v>0.80981060606060618</v>
      </c>
      <c r="AJ335" s="2">
        <f t="shared" si="138"/>
        <v>330.00000000000006</v>
      </c>
      <c r="AK335" s="2">
        <f t="shared" si="139"/>
        <v>330.00000000000006</v>
      </c>
    </row>
    <row r="336" spans="1:37" hidden="1">
      <c r="A336" t="s">
        <v>756</v>
      </c>
      <c r="B336">
        <v>2</v>
      </c>
      <c r="C336" s="2">
        <f>VLOOKUP(A336,LB460_CO!B:L,11,0)</f>
        <v>63.274999999999999</v>
      </c>
      <c r="D336" s="2">
        <f>'c'!$B$7</f>
        <v>47.125</v>
      </c>
      <c r="E336" s="2">
        <f t="shared" si="117"/>
        <v>110.4</v>
      </c>
      <c r="F336" s="2">
        <f>'c'!$E$8</f>
        <v>123.57500000000002</v>
      </c>
      <c r="G336" s="52">
        <f t="shared" si="118"/>
        <v>233.97500000000002</v>
      </c>
      <c r="H336" s="52">
        <f t="shared" si="133"/>
        <v>467.95000000000005</v>
      </c>
      <c r="I336" s="2">
        <f t="shared" si="119"/>
        <v>22.080000000000002</v>
      </c>
      <c r="J336" s="2">
        <f>propocet!$L$2</f>
        <v>18.9375</v>
      </c>
      <c r="K336" s="2">
        <f>propocet!$L$5</f>
        <v>23.362499999999997</v>
      </c>
      <c r="L336" s="2">
        <f>propocet!$L$9</f>
        <v>22.787500000000001</v>
      </c>
      <c r="M336" s="2">
        <f>propocet!$L$11</f>
        <v>16.7</v>
      </c>
      <c r="N336" s="2">
        <f>propocet!$L$12</f>
        <v>25.5625</v>
      </c>
      <c r="O336" s="2">
        <f>propocet!$L$13</f>
        <v>16.225000000000001</v>
      </c>
      <c r="P336" s="61">
        <f t="shared" si="120"/>
        <v>25.5625</v>
      </c>
      <c r="Q336" s="52">
        <v>30</v>
      </c>
      <c r="R336" s="2">
        <f t="shared" si="121"/>
        <v>11.0625</v>
      </c>
      <c r="S336" s="2">
        <f t="shared" si="122"/>
        <v>6.6375000000000028</v>
      </c>
      <c r="T336" s="2">
        <f t="shared" si="123"/>
        <v>7.2124999999999986</v>
      </c>
      <c r="U336" s="2">
        <f t="shared" si="124"/>
        <v>13.3</v>
      </c>
      <c r="V336" s="2">
        <f t="shared" si="125"/>
        <v>4.4375</v>
      </c>
      <c r="W336" s="2">
        <f t="shared" si="126"/>
        <v>13.774999999999999</v>
      </c>
      <c r="X336" s="2">
        <f t="shared" si="127"/>
        <v>7.9199999999999982</v>
      </c>
      <c r="Y336" s="2">
        <f t="shared" si="127"/>
        <v>7.9199999999999982</v>
      </c>
      <c r="Z336" s="2">
        <f t="shared" si="127"/>
        <v>7.9199999999999982</v>
      </c>
      <c r="AA336" s="2">
        <f t="shared" si="128"/>
        <v>56.425000000000004</v>
      </c>
      <c r="AB336" s="61">
        <f t="shared" si="129"/>
        <v>0</v>
      </c>
      <c r="AC336" s="61">
        <f t="shared" si="130"/>
        <v>56.425000000000004</v>
      </c>
      <c r="AD336" s="2">
        <f t="shared" si="131"/>
        <v>-4.4375</v>
      </c>
      <c r="AE336" s="2">
        <f t="shared" si="134"/>
        <v>22.1875</v>
      </c>
      <c r="AF336" s="52">
        <f t="shared" si="132"/>
        <v>78.612500000000011</v>
      </c>
      <c r="AG336" s="2">
        <f t="shared" si="135"/>
        <v>0</v>
      </c>
      <c r="AH336" s="67">
        <f t="shared" si="136"/>
        <v>0.238219696969697</v>
      </c>
      <c r="AI336" s="67">
        <f t="shared" si="137"/>
        <v>0.76178030303030297</v>
      </c>
      <c r="AJ336" s="2">
        <f t="shared" si="138"/>
        <v>312.58750000000003</v>
      </c>
      <c r="AK336" s="2">
        <f t="shared" si="139"/>
        <v>625.17500000000007</v>
      </c>
    </row>
    <row r="337" spans="1:37" hidden="1">
      <c r="A337" t="s">
        <v>646</v>
      </c>
      <c r="B337">
        <v>1</v>
      </c>
      <c r="C337" s="2">
        <f>VLOOKUP(A337,LB460_CO!B:L,11,0)</f>
        <v>68.664583333333326</v>
      </c>
      <c r="D337" s="2">
        <f>'c'!$B$7</f>
        <v>47.125</v>
      </c>
      <c r="E337" s="2">
        <f t="shared" si="117"/>
        <v>115.78958333333333</v>
      </c>
      <c r="F337" s="2">
        <f>'c'!$E$8</f>
        <v>123.57500000000002</v>
      </c>
      <c r="G337" s="52">
        <f t="shared" si="118"/>
        <v>239.36458333333334</v>
      </c>
      <c r="H337" s="52">
        <f t="shared" si="133"/>
        <v>239.36458333333334</v>
      </c>
      <c r="I337" s="2">
        <f t="shared" si="119"/>
        <v>23.157916666666665</v>
      </c>
      <c r="J337" s="2">
        <f>propocet!$L$2</f>
        <v>18.9375</v>
      </c>
      <c r="K337" s="2">
        <f>propocet!$L$5</f>
        <v>23.362499999999997</v>
      </c>
      <c r="L337" s="2">
        <f>propocet!$L$9</f>
        <v>22.787500000000001</v>
      </c>
      <c r="M337" s="2">
        <f>propocet!$L$11</f>
        <v>16.7</v>
      </c>
      <c r="N337" s="2">
        <f>propocet!$L$12</f>
        <v>25.5625</v>
      </c>
      <c r="O337" s="2">
        <f>propocet!$L$13</f>
        <v>16.225000000000001</v>
      </c>
      <c r="P337" s="61">
        <f t="shared" si="120"/>
        <v>25.5625</v>
      </c>
      <c r="Q337" s="52">
        <v>30</v>
      </c>
      <c r="R337" s="2">
        <f t="shared" si="121"/>
        <v>11.0625</v>
      </c>
      <c r="S337" s="2">
        <f t="shared" si="122"/>
        <v>6.6375000000000028</v>
      </c>
      <c r="T337" s="2">
        <f t="shared" si="123"/>
        <v>7.2124999999999986</v>
      </c>
      <c r="U337" s="2">
        <f t="shared" si="124"/>
        <v>13.3</v>
      </c>
      <c r="V337" s="2">
        <f t="shared" si="125"/>
        <v>4.4375</v>
      </c>
      <c r="W337" s="2">
        <f t="shared" si="126"/>
        <v>13.774999999999999</v>
      </c>
      <c r="X337" s="2">
        <f t="shared" si="127"/>
        <v>6.8420833333333348</v>
      </c>
      <c r="Y337" s="2">
        <f t="shared" si="127"/>
        <v>6.8420833333333348</v>
      </c>
      <c r="Z337" s="2">
        <f t="shared" si="127"/>
        <v>6.8420833333333348</v>
      </c>
      <c r="AA337" s="2">
        <f t="shared" si="128"/>
        <v>56.425000000000004</v>
      </c>
      <c r="AB337" s="61">
        <f t="shared" si="129"/>
        <v>0</v>
      </c>
      <c r="AC337" s="61">
        <f t="shared" si="130"/>
        <v>56.425000000000004</v>
      </c>
      <c r="AD337" s="2">
        <f t="shared" si="131"/>
        <v>-4.4375</v>
      </c>
      <c r="AE337" s="2">
        <f t="shared" si="134"/>
        <v>22.1875</v>
      </c>
      <c r="AF337" s="52">
        <f t="shared" si="132"/>
        <v>78.612500000000011</v>
      </c>
      <c r="AG337" s="2">
        <f t="shared" si="135"/>
        <v>0</v>
      </c>
      <c r="AH337" s="67">
        <f t="shared" si="136"/>
        <v>0.238219696969697</v>
      </c>
      <c r="AI337" s="67">
        <f t="shared" si="137"/>
        <v>0.76178030303030297</v>
      </c>
      <c r="AJ337" s="2">
        <f t="shared" si="138"/>
        <v>317.97708333333333</v>
      </c>
      <c r="AK337" s="2">
        <f t="shared" si="139"/>
        <v>317.97708333333333</v>
      </c>
    </row>
    <row r="338" spans="1:37">
      <c r="A338" t="s">
        <v>395</v>
      </c>
      <c r="B338">
        <v>5</v>
      </c>
      <c r="C338" s="2">
        <f>VLOOKUP(A338,LB460_CO!B:L,11,0)</f>
        <v>147.23958333333334</v>
      </c>
      <c r="D338" s="2">
        <f>'c'!$B$7</f>
        <v>47.125</v>
      </c>
      <c r="E338" s="2">
        <f t="shared" si="117"/>
        <v>194.36458333333334</v>
      </c>
      <c r="F338" s="2">
        <f>'c'!$E$8</f>
        <v>123.57500000000002</v>
      </c>
      <c r="G338" s="52">
        <f t="shared" si="118"/>
        <v>317.93958333333336</v>
      </c>
      <c r="H338" s="52">
        <f t="shared" si="133"/>
        <v>1589.6979166666667</v>
      </c>
      <c r="I338" s="2">
        <f t="shared" si="119"/>
        <v>38.872916666666669</v>
      </c>
      <c r="J338" s="2">
        <f>propocet!$L$2</f>
        <v>18.9375</v>
      </c>
      <c r="K338" s="2">
        <f>propocet!$L$5</f>
        <v>23.362499999999997</v>
      </c>
      <c r="L338" s="2">
        <f>propocet!$L$9</f>
        <v>22.787500000000001</v>
      </c>
      <c r="M338" s="2">
        <f>propocet!$L$11</f>
        <v>16.7</v>
      </c>
      <c r="N338" s="2">
        <f>propocet!$L$12</f>
        <v>25.5625</v>
      </c>
      <c r="O338" s="2">
        <f>propocet!$L$13</f>
        <v>16.225000000000001</v>
      </c>
      <c r="P338" s="61">
        <f t="shared" si="120"/>
        <v>38.872916666666669</v>
      </c>
      <c r="Q338" s="52">
        <v>30</v>
      </c>
      <c r="R338" s="2">
        <f t="shared" si="121"/>
        <v>11.0625</v>
      </c>
      <c r="S338" s="2">
        <f t="shared" si="122"/>
        <v>6.6375000000000028</v>
      </c>
      <c r="T338" s="2">
        <f t="shared" si="123"/>
        <v>7.2124999999999986</v>
      </c>
      <c r="U338" s="2">
        <f t="shared" si="124"/>
        <v>13.3</v>
      </c>
      <c r="V338" s="2">
        <f t="shared" si="125"/>
        <v>4.4375</v>
      </c>
      <c r="W338" s="2">
        <f t="shared" si="126"/>
        <v>13.774999999999999</v>
      </c>
      <c r="X338" s="2">
        <f t="shared" si="127"/>
        <v>-8.8729166666666686</v>
      </c>
      <c r="Y338" s="2">
        <f t="shared" si="127"/>
        <v>-8.8729166666666686</v>
      </c>
      <c r="Z338" s="2">
        <f t="shared" si="127"/>
        <v>-8.8729166666666686</v>
      </c>
      <c r="AA338" s="2">
        <f t="shared" si="128"/>
        <v>56.425000000000004</v>
      </c>
      <c r="AB338" s="61">
        <f t="shared" si="129"/>
        <v>53.237500000000011</v>
      </c>
      <c r="AC338" s="61">
        <f t="shared" si="130"/>
        <v>109.66250000000002</v>
      </c>
      <c r="AD338" s="2">
        <f t="shared" si="131"/>
        <v>8.8729166666666686</v>
      </c>
      <c r="AE338" s="2">
        <f t="shared" si="134"/>
        <v>0</v>
      </c>
      <c r="AF338" s="52">
        <f t="shared" si="132"/>
        <v>109.66250000000002</v>
      </c>
      <c r="AG338" s="2">
        <f t="shared" si="135"/>
        <v>44.364583333333343</v>
      </c>
      <c r="AH338" s="67">
        <f t="shared" si="136"/>
        <v>0.25645922757236339</v>
      </c>
      <c r="AI338" s="67">
        <f t="shared" si="137"/>
        <v>0.74354077242763661</v>
      </c>
      <c r="AJ338" s="2">
        <f t="shared" si="138"/>
        <v>427.60208333333338</v>
      </c>
      <c r="AK338" s="2">
        <f t="shared" si="139"/>
        <v>2138.010416666667</v>
      </c>
    </row>
    <row r="339" spans="1:37">
      <c r="A339" t="s">
        <v>396</v>
      </c>
      <c r="B339">
        <v>2</v>
      </c>
      <c r="C339" s="2">
        <f>VLOOKUP(A339,LB460_CO!B:L,11,0)</f>
        <v>155.6</v>
      </c>
      <c r="D339" s="2">
        <f>'c'!$B$7</f>
        <v>47.125</v>
      </c>
      <c r="E339" s="2">
        <f t="shared" si="117"/>
        <v>202.72499999999999</v>
      </c>
      <c r="F339" s="2">
        <f>'c'!$E$8</f>
        <v>123.57500000000002</v>
      </c>
      <c r="G339" s="52">
        <f t="shared" si="118"/>
        <v>326.3</v>
      </c>
      <c r="H339" s="52">
        <f t="shared" si="133"/>
        <v>652.6</v>
      </c>
      <c r="I339" s="2">
        <f t="shared" si="119"/>
        <v>40.545000000000002</v>
      </c>
      <c r="J339" s="2">
        <f>propocet!$L$2</f>
        <v>18.9375</v>
      </c>
      <c r="K339" s="2">
        <f>propocet!$L$5</f>
        <v>23.362499999999997</v>
      </c>
      <c r="L339" s="2">
        <f>propocet!$L$9</f>
        <v>22.787500000000001</v>
      </c>
      <c r="M339" s="2">
        <f>propocet!$L$11</f>
        <v>16.7</v>
      </c>
      <c r="N339" s="2">
        <f>propocet!$L$12</f>
        <v>25.5625</v>
      </c>
      <c r="O339" s="2">
        <f>propocet!$L$13</f>
        <v>16.225000000000001</v>
      </c>
      <c r="P339" s="61">
        <f t="shared" si="120"/>
        <v>40.545000000000002</v>
      </c>
      <c r="Q339" s="52">
        <v>30</v>
      </c>
      <c r="R339" s="2">
        <f t="shared" si="121"/>
        <v>11.0625</v>
      </c>
      <c r="S339" s="2">
        <f t="shared" si="122"/>
        <v>6.6375000000000028</v>
      </c>
      <c r="T339" s="2">
        <f t="shared" si="123"/>
        <v>7.2124999999999986</v>
      </c>
      <c r="U339" s="2">
        <f t="shared" si="124"/>
        <v>13.3</v>
      </c>
      <c r="V339" s="2">
        <f t="shared" si="125"/>
        <v>4.4375</v>
      </c>
      <c r="W339" s="2">
        <f t="shared" si="126"/>
        <v>13.774999999999999</v>
      </c>
      <c r="X339" s="2">
        <f t="shared" si="127"/>
        <v>-10.545000000000002</v>
      </c>
      <c r="Y339" s="2">
        <f t="shared" si="127"/>
        <v>-10.545000000000002</v>
      </c>
      <c r="Z339" s="2">
        <f t="shared" si="127"/>
        <v>-10.545000000000002</v>
      </c>
      <c r="AA339" s="2">
        <f t="shared" si="128"/>
        <v>56.425000000000004</v>
      </c>
      <c r="AB339" s="61">
        <f t="shared" si="129"/>
        <v>63.27000000000001</v>
      </c>
      <c r="AC339" s="61">
        <f t="shared" si="130"/>
        <v>119.69500000000002</v>
      </c>
      <c r="AD339" s="2">
        <f t="shared" si="131"/>
        <v>10.545000000000002</v>
      </c>
      <c r="AE339" s="2">
        <f t="shared" si="134"/>
        <v>0</v>
      </c>
      <c r="AF339" s="52">
        <f t="shared" si="132"/>
        <v>119.69500000000002</v>
      </c>
      <c r="AG339" s="2">
        <f t="shared" si="135"/>
        <v>52.725000000000009</v>
      </c>
      <c r="AH339" s="67">
        <f t="shared" si="136"/>
        <v>0.26837744817767017</v>
      </c>
      <c r="AI339" s="67">
        <f t="shared" si="137"/>
        <v>0.73162255182232983</v>
      </c>
      <c r="AJ339" s="2">
        <f t="shared" si="138"/>
        <v>445.995</v>
      </c>
      <c r="AK339" s="2">
        <f t="shared" si="139"/>
        <v>891.99</v>
      </c>
    </row>
    <row r="340" spans="1:37">
      <c r="A340" t="s">
        <v>397</v>
      </c>
      <c r="B340">
        <v>12</v>
      </c>
      <c r="C340" s="2">
        <f>VLOOKUP(A340,LB460_CO!B:L,11,0)</f>
        <v>221.01249999999999</v>
      </c>
      <c r="D340" s="2">
        <f>'c'!$B$7</f>
        <v>47.125</v>
      </c>
      <c r="E340" s="2">
        <f t="shared" si="117"/>
        <v>268.13749999999999</v>
      </c>
      <c r="F340" s="2">
        <f>'c'!$E$8</f>
        <v>123.57500000000002</v>
      </c>
      <c r="G340" s="52">
        <f t="shared" si="118"/>
        <v>391.71249999999998</v>
      </c>
      <c r="H340" s="52">
        <f t="shared" si="133"/>
        <v>4700.5499999999993</v>
      </c>
      <c r="I340" s="2">
        <f t="shared" si="119"/>
        <v>53.627499999999998</v>
      </c>
      <c r="J340" s="2">
        <f>propocet!$L$2</f>
        <v>18.9375</v>
      </c>
      <c r="K340" s="2">
        <f>propocet!$L$5</f>
        <v>23.362499999999997</v>
      </c>
      <c r="L340" s="2">
        <f>propocet!$L$9</f>
        <v>22.787500000000001</v>
      </c>
      <c r="M340" s="2">
        <f>propocet!$L$11</f>
        <v>16.7</v>
      </c>
      <c r="N340" s="2">
        <f>propocet!$L$12</f>
        <v>25.5625</v>
      </c>
      <c r="O340" s="2">
        <f>propocet!$L$13</f>
        <v>16.225000000000001</v>
      </c>
      <c r="P340" s="61">
        <f t="shared" si="120"/>
        <v>53.627499999999998</v>
      </c>
      <c r="Q340" s="52">
        <v>30</v>
      </c>
      <c r="R340" s="2">
        <f t="shared" si="121"/>
        <v>11.0625</v>
      </c>
      <c r="S340" s="2">
        <f t="shared" si="122"/>
        <v>6.6375000000000028</v>
      </c>
      <c r="T340" s="2">
        <f t="shared" si="123"/>
        <v>7.2124999999999986</v>
      </c>
      <c r="U340" s="2">
        <f t="shared" si="124"/>
        <v>13.3</v>
      </c>
      <c r="V340" s="2">
        <f t="shared" si="125"/>
        <v>4.4375</v>
      </c>
      <c r="W340" s="2">
        <f t="shared" si="126"/>
        <v>13.774999999999999</v>
      </c>
      <c r="X340" s="2">
        <f t="shared" si="127"/>
        <v>-23.627499999999998</v>
      </c>
      <c r="Y340" s="2">
        <f t="shared" si="127"/>
        <v>-23.627499999999998</v>
      </c>
      <c r="Z340" s="2">
        <f t="shared" si="127"/>
        <v>-23.627499999999998</v>
      </c>
      <c r="AA340" s="2">
        <f t="shared" si="128"/>
        <v>56.425000000000004</v>
      </c>
      <c r="AB340" s="61">
        <f t="shared" si="129"/>
        <v>141.76499999999999</v>
      </c>
      <c r="AC340" s="61">
        <f t="shared" si="130"/>
        <v>198.19</v>
      </c>
      <c r="AD340" s="2">
        <f t="shared" si="131"/>
        <v>23.627499999999998</v>
      </c>
      <c r="AE340" s="2">
        <f t="shared" si="134"/>
        <v>0</v>
      </c>
      <c r="AF340" s="52">
        <f t="shared" si="132"/>
        <v>198.19</v>
      </c>
      <c r="AG340" s="2">
        <f t="shared" si="135"/>
        <v>118.13749999999999</v>
      </c>
      <c r="AH340" s="67">
        <f t="shared" si="136"/>
        <v>0.33597077483143406</v>
      </c>
      <c r="AI340" s="67">
        <f t="shared" si="137"/>
        <v>0.664029225168566</v>
      </c>
      <c r="AJ340" s="2">
        <f t="shared" si="138"/>
        <v>589.90249999999992</v>
      </c>
      <c r="AK340" s="2">
        <f t="shared" si="139"/>
        <v>7078.829999999999</v>
      </c>
    </row>
    <row r="341" spans="1:37">
      <c r="A341" t="s">
        <v>618</v>
      </c>
      <c r="B341">
        <v>10</v>
      </c>
      <c r="C341" s="2">
        <f>VLOOKUP(A341,LB460_CO!B:L,11,0)</f>
        <v>166.52500000000003</v>
      </c>
      <c r="D341" s="2">
        <f>'c'!$B$7</f>
        <v>47.125</v>
      </c>
      <c r="E341" s="2">
        <f t="shared" si="117"/>
        <v>213.65000000000003</v>
      </c>
      <c r="F341" s="2">
        <f>'c'!$E$8</f>
        <v>123.57500000000002</v>
      </c>
      <c r="G341" s="52">
        <f t="shared" si="118"/>
        <v>337.22500000000002</v>
      </c>
      <c r="H341" s="52">
        <f t="shared" si="133"/>
        <v>3372.25</v>
      </c>
      <c r="I341" s="2">
        <f t="shared" si="119"/>
        <v>42.730000000000004</v>
      </c>
      <c r="J341" s="2">
        <f>propocet!$L$2</f>
        <v>18.9375</v>
      </c>
      <c r="K341" s="2">
        <f>propocet!$L$5</f>
        <v>23.362499999999997</v>
      </c>
      <c r="L341" s="2">
        <f>propocet!$L$9</f>
        <v>22.787500000000001</v>
      </c>
      <c r="M341" s="2">
        <f>propocet!$L$11</f>
        <v>16.7</v>
      </c>
      <c r="N341" s="2">
        <f>propocet!$L$12</f>
        <v>25.5625</v>
      </c>
      <c r="O341" s="2">
        <f>propocet!$L$13</f>
        <v>16.225000000000001</v>
      </c>
      <c r="P341" s="61">
        <f t="shared" si="120"/>
        <v>42.730000000000004</v>
      </c>
      <c r="Q341" s="52">
        <v>30</v>
      </c>
      <c r="R341" s="2">
        <f t="shared" si="121"/>
        <v>11.0625</v>
      </c>
      <c r="S341" s="2">
        <f t="shared" si="122"/>
        <v>6.6375000000000028</v>
      </c>
      <c r="T341" s="2">
        <f t="shared" si="123"/>
        <v>7.2124999999999986</v>
      </c>
      <c r="U341" s="2">
        <f t="shared" si="124"/>
        <v>13.3</v>
      </c>
      <c r="V341" s="2">
        <f t="shared" si="125"/>
        <v>4.4375</v>
      </c>
      <c r="W341" s="2">
        <f t="shared" si="126"/>
        <v>13.774999999999999</v>
      </c>
      <c r="X341" s="2">
        <f t="shared" si="127"/>
        <v>-12.730000000000004</v>
      </c>
      <c r="Y341" s="2">
        <f t="shared" si="127"/>
        <v>-12.730000000000004</v>
      </c>
      <c r="Z341" s="2">
        <f t="shared" si="127"/>
        <v>-12.730000000000004</v>
      </c>
      <c r="AA341" s="2">
        <f t="shared" si="128"/>
        <v>56.425000000000004</v>
      </c>
      <c r="AB341" s="61">
        <f t="shared" si="129"/>
        <v>76.380000000000024</v>
      </c>
      <c r="AC341" s="61">
        <f t="shared" si="130"/>
        <v>132.80500000000004</v>
      </c>
      <c r="AD341" s="2">
        <f t="shared" si="131"/>
        <v>12.730000000000004</v>
      </c>
      <c r="AE341" s="2">
        <f t="shared" si="134"/>
        <v>0</v>
      </c>
      <c r="AF341" s="52">
        <f t="shared" si="132"/>
        <v>132.80500000000004</v>
      </c>
      <c r="AG341" s="2">
        <f t="shared" si="135"/>
        <v>63.65000000000002</v>
      </c>
      <c r="AH341" s="67">
        <f t="shared" si="136"/>
        <v>0.28254579494925863</v>
      </c>
      <c r="AI341" s="67">
        <f t="shared" si="137"/>
        <v>0.71745420505074131</v>
      </c>
      <c r="AJ341" s="2">
        <f t="shared" si="138"/>
        <v>470.03000000000009</v>
      </c>
      <c r="AK341" s="2">
        <f t="shared" si="139"/>
        <v>4700.3000000000011</v>
      </c>
    </row>
    <row r="342" spans="1:37">
      <c r="A342" t="s">
        <v>619</v>
      </c>
      <c r="B342">
        <v>1</v>
      </c>
      <c r="C342" s="2">
        <f>VLOOKUP(A342,LB460_CO!B:L,11,0)</f>
        <v>117.32499999999999</v>
      </c>
      <c r="D342" s="2">
        <f>'c'!$B$7</f>
        <v>47.125</v>
      </c>
      <c r="E342" s="2">
        <f t="shared" si="117"/>
        <v>164.45</v>
      </c>
      <c r="F342" s="2">
        <f>'c'!$E$8</f>
        <v>123.57500000000002</v>
      </c>
      <c r="G342" s="52">
        <f t="shared" si="118"/>
        <v>288.02499999999998</v>
      </c>
      <c r="H342" s="52">
        <f t="shared" si="133"/>
        <v>288.02499999999998</v>
      </c>
      <c r="I342" s="2">
        <f t="shared" si="119"/>
        <v>32.89</v>
      </c>
      <c r="J342" s="2">
        <f>propocet!$L$2</f>
        <v>18.9375</v>
      </c>
      <c r="K342" s="2">
        <f>propocet!$L$5</f>
        <v>23.362499999999997</v>
      </c>
      <c r="L342" s="2">
        <f>propocet!$L$9</f>
        <v>22.787500000000001</v>
      </c>
      <c r="M342" s="2">
        <f>propocet!$L$11</f>
        <v>16.7</v>
      </c>
      <c r="N342" s="2">
        <f>propocet!$L$12</f>
        <v>25.5625</v>
      </c>
      <c r="O342" s="2">
        <f>propocet!$L$13</f>
        <v>16.225000000000001</v>
      </c>
      <c r="P342" s="61">
        <f t="shared" si="120"/>
        <v>32.89</v>
      </c>
      <c r="Q342" s="52">
        <v>30</v>
      </c>
      <c r="R342" s="2">
        <f t="shared" si="121"/>
        <v>11.0625</v>
      </c>
      <c r="S342" s="2">
        <f t="shared" si="122"/>
        <v>6.6375000000000028</v>
      </c>
      <c r="T342" s="2">
        <f t="shared" si="123"/>
        <v>7.2124999999999986</v>
      </c>
      <c r="U342" s="2">
        <f t="shared" si="124"/>
        <v>13.3</v>
      </c>
      <c r="V342" s="2">
        <f t="shared" si="125"/>
        <v>4.4375</v>
      </c>
      <c r="W342" s="2">
        <f t="shared" si="126"/>
        <v>13.774999999999999</v>
      </c>
      <c r="X342" s="2">
        <f t="shared" si="127"/>
        <v>-2.8900000000000006</v>
      </c>
      <c r="Y342" s="2">
        <f t="shared" si="127"/>
        <v>-2.8900000000000006</v>
      </c>
      <c r="Z342" s="2">
        <f t="shared" si="127"/>
        <v>-2.8900000000000006</v>
      </c>
      <c r="AA342" s="2">
        <f t="shared" si="128"/>
        <v>56.425000000000004</v>
      </c>
      <c r="AB342" s="61">
        <f t="shared" si="129"/>
        <v>17.340000000000003</v>
      </c>
      <c r="AC342" s="61">
        <f t="shared" si="130"/>
        <v>73.765000000000015</v>
      </c>
      <c r="AD342" s="2">
        <f t="shared" si="131"/>
        <v>2.8900000000000006</v>
      </c>
      <c r="AE342" s="2">
        <f t="shared" si="134"/>
        <v>0</v>
      </c>
      <c r="AF342" s="52">
        <f t="shared" si="132"/>
        <v>73.765000000000015</v>
      </c>
      <c r="AG342" s="2">
        <f t="shared" si="135"/>
        <v>14.450000000000003</v>
      </c>
      <c r="AH342" s="67">
        <f t="shared" si="136"/>
        <v>0.20388899637911498</v>
      </c>
      <c r="AI342" s="67">
        <f t="shared" si="137"/>
        <v>0.79611100362088505</v>
      </c>
      <c r="AJ342" s="2">
        <f t="shared" si="138"/>
        <v>361.78999999999996</v>
      </c>
      <c r="AK342" s="2">
        <f t="shared" si="139"/>
        <v>361.78999999999996</v>
      </c>
    </row>
    <row r="343" spans="1:37">
      <c r="A343" t="s">
        <v>457</v>
      </c>
      <c r="B343">
        <v>32</v>
      </c>
      <c r="C343" s="2">
        <f>VLOOKUP(A343,LB460_CO!B:L,11,0)</f>
        <v>117.31874999999999</v>
      </c>
      <c r="D343" s="2">
        <f>'c'!$B$7</f>
        <v>47.125</v>
      </c>
      <c r="E343" s="2">
        <f t="shared" si="117"/>
        <v>164.44374999999999</v>
      </c>
      <c r="F343" s="2">
        <f>'c'!$E$8</f>
        <v>123.57500000000002</v>
      </c>
      <c r="G343" s="52">
        <f t="shared" si="118"/>
        <v>288.01875000000001</v>
      </c>
      <c r="H343" s="52">
        <f t="shared" si="133"/>
        <v>9216.6</v>
      </c>
      <c r="I343" s="2">
        <f t="shared" si="119"/>
        <v>32.888750000000002</v>
      </c>
      <c r="J343" s="2">
        <f>propocet!$L$2</f>
        <v>18.9375</v>
      </c>
      <c r="K343" s="2">
        <f>propocet!$L$5</f>
        <v>23.362499999999997</v>
      </c>
      <c r="L343" s="2">
        <f>propocet!$L$9</f>
        <v>22.787500000000001</v>
      </c>
      <c r="M343" s="2">
        <f>propocet!$L$11</f>
        <v>16.7</v>
      </c>
      <c r="N343" s="2">
        <f>propocet!$L$12</f>
        <v>25.5625</v>
      </c>
      <c r="O343" s="2">
        <f>propocet!$L$13</f>
        <v>16.225000000000001</v>
      </c>
      <c r="P343" s="61">
        <f t="shared" si="120"/>
        <v>32.888750000000002</v>
      </c>
      <c r="Q343" s="52">
        <v>30</v>
      </c>
      <c r="R343" s="2">
        <f t="shared" si="121"/>
        <v>11.0625</v>
      </c>
      <c r="S343" s="2">
        <f t="shared" si="122"/>
        <v>6.6375000000000028</v>
      </c>
      <c r="T343" s="2">
        <f t="shared" si="123"/>
        <v>7.2124999999999986</v>
      </c>
      <c r="U343" s="2">
        <f t="shared" si="124"/>
        <v>13.3</v>
      </c>
      <c r="V343" s="2">
        <f t="shared" si="125"/>
        <v>4.4375</v>
      </c>
      <c r="W343" s="2">
        <f t="shared" si="126"/>
        <v>13.774999999999999</v>
      </c>
      <c r="X343" s="2">
        <f t="shared" si="127"/>
        <v>-2.8887500000000017</v>
      </c>
      <c r="Y343" s="2">
        <f t="shared" si="127"/>
        <v>-2.8887500000000017</v>
      </c>
      <c r="Z343" s="2">
        <f t="shared" si="127"/>
        <v>-2.8887500000000017</v>
      </c>
      <c r="AA343" s="2">
        <f t="shared" si="128"/>
        <v>56.425000000000004</v>
      </c>
      <c r="AB343" s="61">
        <f t="shared" si="129"/>
        <v>17.33250000000001</v>
      </c>
      <c r="AC343" s="61">
        <f t="shared" si="130"/>
        <v>73.757500000000022</v>
      </c>
      <c r="AD343" s="2">
        <f t="shared" si="131"/>
        <v>2.8887500000000017</v>
      </c>
      <c r="AE343" s="2">
        <f t="shared" si="134"/>
        <v>0</v>
      </c>
      <c r="AF343" s="52">
        <f t="shared" si="132"/>
        <v>73.757500000000022</v>
      </c>
      <c r="AG343" s="2">
        <f t="shared" si="135"/>
        <v>14.443750000000009</v>
      </c>
      <c r="AH343" s="67">
        <f t="shared" si="136"/>
        <v>0.20387601452555279</v>
      </c>
      <c r="AI343" s="67">
        <f t="shared" si="137"/>
        <v>0.79612398547444718</v>
      </c>
      <c r="AJ343" s="2">
        <f t="shared" si="138"/>
        <v>361.77625</v>
      </c>
      <c r="AK343" s="2">
        <f t="shared" si="139"/>
        <v>11576.84</v>
      </c>
    </row>
    <row r="344" spans="1:37">
      <c r="A344" t="s">
        <v>669</v>
      </c>
      <c r="B344">
        <v>2</v>
      </c>
      <c r="C344" s="2">
        <f>VLOOKUP(A344,LB460_CO!B:L,11,0)</f>
        <v>122.33750000000001</v>
      </c>
      <c r="D344" s="2">
        <f>'c'!$B$7</f>
        <v>47.125</v>
      </c>
      <c r="E344" s="2">
        <f t="shared" si="117"/>
        <v>169.46250000000001</v>
      </c>
      <c r="F344" s="2">
        <f>'c'!$E$8</f>
        <v>123.57500000000002</v>
      </c>
      <c r="G344" s="52">
        <f t="shared" si="118"/>
        <v>293.03750000000002</v>
      </c>
      <c r="H344" s="52">
        <f t="shared" si="133"/>
        <v>586.07500000000005</v>
      </c>
      <c r="I344" s="2">
        <f t="shared" si="119"/>
        <v>33.892499999999998</v>
      </c>
      <c r="J344" s="2">
        <f>propocet!$L$2</f>
        <v>18.9375</v>
      </c>
      <c r="K344" s="2">
        <f>propocet!$L$5</f>
        <v>23.362499999999997</v>
      </c>
      <c r="L344" s="2">
        <f>propocet!$L$9</f>
        <v>22.787500000000001</v>
      </c>
      <c r="M344" s="2">
        <f>propocet!$L$11</f>
        <v>16.7</v>
      </c>
      <c r="N344" s="2">
        <f>propocet!$L$12</f>
        <v>25.5625</v>
      </c>
      <c r="O344" s="2">
        <f>propocet!$L$13</f>
        <v>16.225000000000001</v>
      </c>
      <c r="P344" s="61">
        <f t="shared" si="120"/>
        <v>33.892499999999998</v>
      </c>
      <c r="Q344" s="52">
        <v>30</v>
      </c>
      <c r="R344" s="2">
        <f t="shared" si="121"/>
        <v>11.0625</v>
      </c>
      <c r="S344" s="2">
        <f t="shared" si="122"/>
        <v>6.6375000000000028</v>
      </c>
      <c r="T344" s="2">
        <f t="shared" si="123"/>
        <v>7.2124999999999986</v>
      </c>
      <c r="U344" s="2">
        <f t="shared" si="124"/>
        <v>13.3</v>
      </c>
      <c r="V344" s="2">
        <f t="shared" si="125"/>
        <v>4.4375</v>
      </c>
      <c r="W344" s="2">
        <f t="shared" si="126"/>
        <v>13.774999999999999</v>
      </c>
      <c r="X344" s="2">
        <f t="shared" si="127"/>
        <v>-3.8924999999999983</v>
      </c>
      <c r="Y344" s="2">
        <f t="shared" si="127"/>
        <v>-3.8924999999999983</v>
      </c>
      <c r="Z344" s="2">
        <f t="shared" si="127"/>
        <v>-3.8924999999999983</v>
      </c>
      <c r="AA344" s="2">
        <f t="shared" si="128"/>
        <v>56.425000000000004</v>
      </c>
      <c r="AB344" s="61">
        <f t="shared" si="129"/>
        <v>23.35499999999999</v>
      </c>
      <c r="AC344" s="61">
        <f t="shared" si="130"/>
        <v>79.78</v>
      </c>
      <c r="AD344" s="2">
        <f t="shared" si="131"/>
        <v>3.8924999999999983</v>
      </c>
      <c r="AE344" s="2">
        <f t="shared" si="134"/>
        <v>0</v>
      </c>
      <c r="AF344" s="52">
        <f t="shared" si="132"/>
        <v>79.78</v>
      </c>
      <c r="AG344" s="2">
        <f t="shared" si="135"/>
        <v>19.462499999999991</v>
      </c>
      <c r="AH344" s="67">
        <f t="shared" si="136"/>
        <v>0.21399210069269817</v>
      </c>
      <c r="AI344" s="67">
        <f t="shared" si="137"/>
        <v>0.78600789930730186</v>
      </c>
      <c r="AJ344" s="2">
        <f t="shared" si="138"/>
        <v>372.8175</v>
      </c>
      <c r="AK344" s="2">
        <f t="shared" si="139"/>
        <v>745.63499999999999</v>
      </c>
    </row>
    <row r="345" spans="1:37">
      <c r="A345" t="s">
        <v>458</v>
      </c>
      <c r="B345">
        <v>64</v>
      </c>
      <c r="C345" s="2">
        <f>VLOOKUP(A345,LB460_CO!B:L,11,0)</f>
        <v>117.31874999999999</v>
      </c>
      <c r="D345" s="2">
        <f>'c'!$B$7</f>
        <v>47.125</v>
      </c>
      <c r="E345" s="2">
        <f t="shared" si="117"/>
        <v>164.44374999999999</v>
      </c>
      <c r="F345" s="2">
        <f>'c'!$E$8</f>
        <v>123.57500000000002</v>
      </c>
      <c r="G345" s="52">
        <f t="shared" si="118"/>
        <v>288.01875000000001</v>
      </c>
      <c r="H345" s="52">
        <f t="shared" si="133"/>
        <v>18433.2</v>
      </c>
      <c r="I345" s="2">
        <f t="shared" si="119"/>
        <v>32.888750000000002</v>
      </c>
      <c r="J345" s="2">
        <f>propocet!$L$2</f>
        <v>18.9375</v>
      </c>
      <c r="K345" s="2">
        <f>propocet!$L$5</f>
        <v>23.362499999999997</v>
      </c>
      <c r="L345" s="2">
        <f>propocet!$L$9</f>
        <v>22.787500000000001</v>
      </c>
      <c r="M345" s="2">
        <f>propocet!$L$11</f>
        <v>16.7</v>
      </c>
      <c r="N345" s="2">
        <f>propocet!$L$12</f>
        <v>25.5625</v>
      </c>
      <c r="O345" s="2">
        <f>propocet!$L$13</f>
        <v>16.225000000000001</v>
      </c>
      <c r="P345" s="61">
        <f t="shared" si="120"/>
        <v>32.888750000000002</v>
      </c>
      <c r="Q345" s="52">
        <v>30</v>
      </c>
      <c r="R345" s="2">
        <f t="shared" si="121"/>
        <v>11.0625</v>
      </c>
      <c r="S345" s="2">
        <f t="shared" si="122"/>
        <v>6.6375000000000028</v>
      </c>
      <c r="T345" s="2">
        <f t="shared" si="123"/>
        <v>7.2124999999999986</v>
      </c>
      <c r="U345" s="2">
        <f t="shared" si="124"/>
        <v>13.3</v>
      </c>
      <c r="V345" s="2">
        <f t="shared" si="125"/>
        <v>4.4375</v>
      </c>
      <c r="W345" s="2">
        <f t="shared" si="126"/>
        <v>13.774999999999999</v>
      </c>
      <c r="X345" s="2">
        <f t="shared" si="127"/>
        <v>-2.8887500000000017</v>
      </c>
      <c r="Y345" s="2">
        <f t="shared" si="127"/>
        <v>-2.8887500000000017</v>
      </c>
      <c r="Z345" s="2">
        <f t="shared" si="127"/>
        <v>-2.8887500000000017</v>
      </c>
      <c r="AA345" s="2">
        <f t="shared" si="128"/>
        <v>56.425000000000004</v>
      </c>
      <c r="AB345" s="61">
        <f t="shared" si="129"/>
        <v>17.33250000000001</v>
      </c>
      <c r="AC345" s="61">
        <f t="shared" si="130"/>
        <v>73.757500000000022</v>
      </c>
      <c r="AD345" s="2">
        <f t="shared" si="131"/>
        <v>2.8887500000000017</v>
      </c>
      <c r="AE345" s="2">
        <f t="shared" si="134"/>
        <v>0</v>
      </c>
      <c r="AF345" s="52">
        <f t="shared" si="132"/>
        <v>73.757500000000022</v>
      </c>
      <c r="AG345" s="2">
        <f t="shared" si="135"/>
        <v>14.443750000000009</v>
      </c>
      <c r="AH345" s="67">
        <f t="shared" si="136"/>
        <v>0.20387601452555279</v>
      </c>
      <c r="AI345" s="67">
        <f t="shared" si="137"/>
        <v>0.79612398547444718</v>
      </c>
      <c r="AJ345" s="2">
        <f t="shared" si="138"/>
        <v>361.77625</v>
      </c>
      <c r="AK345" s="2">
        <f t="shared" si="139"/>
        <v>23153.68</v>
      </c>
    </row>
    <row r="346" spans="1:37">
      <c r="A346" t="s">
        <v>355</v>
      </c>
      <c r="B346">
        <v>5</v>
      </c>
      <c r="C346" s="2">
        <f>VLOOKUP(A346,LB460_CO!B:L,11,0)</f>
        <v>155.6</v>
      </c>
      <c r="D346" s="2">
        <f>'c'!$B$7</f>
        <v>47.125</v>
      </c>
      <c r="E346" s="2">
        <f t="shared" si="117"/>
        <v>202.72499999999999</v>
      </c>
      <c r="F346" s="2">
        <f>'c'!$E$8</f>
        <v>123.57500000000002</v>
      </c>
      <c r="G346" s="52">
        <f t="shared" si="118"/>
        <v>326.3</v>
      </c>
      <c r="H346" s="52">
        <f t="shared" si="133"/>
        <v>1631.5</v>
      </c>
      <c r="I346" s="2">
        <f t="shared" si="119"/>
        <v>40.545000000000002</v>
      </c>
      <c r="J346" s="2">
        <f>propocet!$L$2</f>
        <v>18.9375</v>
      </c>
      <c r="K346" s="2">
        <f>propocet!$L$5</f>
        <v>23.362499999999997</v>
      </c>
      <c r="L346" s="2">
        <f>propocet!$L$9</f>
        <v>22.787500000000001</v>
      </c>
      <c r="M346" s="2">
        <f>propocet!$L$11</f>
        <v>16.7</v>
      </c>
      <c r="N346" s="2">
        <f>propocet!$L$12</f>
        <v>25.5625</v>
      </c>
      <c r="O346" s="2">
        <f>propocet!$L$13</f>
        <v>16.225000000000001</v>
      </c>
      <c r="P346" s="61">
        <f t="shared" si="120"/>
        <v>40.545000000000002</v>
      </c>
      <c r="Q346" s="52">
        <v>30</v>
      </c>
      <c r="R346" s="2">
        <f t="shared" si="121"/>
        <v>11.0625</v>
      </c>
      <c r="S346" s="2">
        <f t="shared" si="122"/>
        <v>6.6375000000000028</v>
      </c>
      <c r="T346" s="2">
        <f t="shared" si="123"/>
        <v>7.2124999999999986</v>
      </c>
      <c r="U346" s="2">
        <f t="shared" si="124"/>
        <v>13.3</v>
      </c>
      <c r="V346" s="2">
        <f t="shared" si="125"/>
        <v>4.4375</v>
      </c>
      <c r="W346" s="2">
        <f t="shared" si="126"/>
        <v>13.774999999999999</v>
      </c>
      <c r="X346" s="2">
        <f t="shared" si="127"/>
        <v>-10.545000000000002</v>
      </c>
      <c r="Y346" s="2">
        <f t="shared" si="127"/>
        <v>-10.545000000000002</v>
      </c>
      <c r="Z346" s="2">
        <f t="shared" si="127"/>
        <v>-10.545000000000002</v>
      </c>
      <c r="AA346" s="2">
        <f t="shared" si="128"/>
        <v>56.425000000000004</v>
      </c>
      <c r="AB346" s="61">
        <f t="shared" si="129"/>
        <v>63.27000000000001</v>
      </c>
      <c r="AC346" s="61">
        <f t="shared" si="130"/>
        <v>119.69500000000002</v>
      </c>
      <c r="AD346" s="2">
        <f t="shared" si="131"/>
        <v>10.545000000000002</v>
      </c>
      <c r="AE346" s="2">
        <f t="shared" si="134"/>
        <v>0</v>
      </c>
      <c r="AF346" s="52">
        <f t="shared" si="132"/>
        <v>119.69500000000002</v>
      </c>
      <c r="AG346" s="2">
        <f t="shared" si="135"/>
        <v>52.725000000000009</v>
      </c>
      <c r="AH346" s="67">
        <f t="shared" si="136"/>
        <v>0.26837744817767017</v>
      </c>
      <c r="AI346" s="67">
        <f t="shared" si="137"/>
        <v>0.73162255182232983</v>
      </c>
      <c r="AJ346" s="2">
        <f t="shared" si="138"/>
        <v>445.995</v>
      </c>
      <c r="AK346" s="2">
        <f t="shared" si="139"/>
        <v>2229.9749999999999</v>
      </c>
    </row>
    <row r="347" spans="1:37">
      <c r="A347" t="s">
        <v>356</v>
      </c>
      <c r="B347">
        <v>2</v>
      </c>
      <c r="C347" s="2">
        <f>VLOOKUP(A347,LB460_CO!B:L,11,0)</f>
        <v>147.23958333333334</v>
      </c>
      <c r="D347" s="2">
        <f>'c'!$B$7</f>
        <v>47.125</v>
      </c>
      <c r="E347" s="2">
        <f t="shared" si="117"/>
        <v>194.36458333333334</v>
      </c>
      <c r="F347" s="2">
        <f>'c'!$E$8</f>
        <v>123.57500000000002</v>
      </c>
      <c r="G347" s="52">
        <f t="shared" si="118"/>
        <v>317.93958333333336</v>
      </c>
      <c r="H347" s="52">
        <f t="shared" si="133"/>
        <v>635.87916666666672</v>
      </c>
      <c r="I347" s="2">
        <f t="shared" si="119"/>
        <v>38.872916666666669</v>
      </c>
      <c r="J347" s="2">
        <f>propocet!$L$2</f>
        <v>18.9375</v>
      </c>
      <c r="K347" s="2">
        <f>propocet!$L$5</f>
        <v>23.362499999999997</v>
      </c>
      <c r="L347" s="2">
        <f>propocet!$L$9</f>
        <v>22.787500000000001</v>
      </c>
      <c r="M347" s="2">
        <f>propocet!$L$11</f>
        <v>16.7</v>
      </c>
      <c r="N347" s="2">
        <f>propocet!$L$12</f>
        <v>25.5625</v>
      </c>
      <c r="O347" s="2">
        <f>propocet!$L$13</f>
        <v>16.225000000000001</v>
      </c>
      <c r="P347" s="61">
        <f t="shared" si="120"/>
        <v>38.872916666666669</v>
      </c>
      <c r="Q347" s="52">
        <v>30</v>
      </c>
      <c r="R347" s="2">
        <f t="shared" si="121"/>
        <v>11.0625</v>
      </c>
      <c r="S347" s="2">
        <f t="shared" si="122"/>
        <v>6.6375000000000028</v>
      </c>
      <c r="T347" s="2">
        <f t="shared" si="123"/>
        <v>7.2124999999999986</v>
      </c>
      <c r="U347" s="2">
        <f t="shared" si="124"/>
        <v>13.3</v>
      </c>
      <c r="V347" s="2">
        <f t="shared" si="125"/>
        <v>4.4375</v>
      </c>
      <c r="W347" s="2">
        <f t="shared" si="126"/>
        <v>13.774999999999999</v>
      </c>
      <c r="X347" s="2">
        <f t="shared" si="127"/>
        <v>-8.8729166666666686</v>
      </c>
      <c r="Y347" s="2">
        <f t="shared" si="127"/>
        <v>-8.8729166666666686</v>
      </c>
      <c r="Z347" s="2">
        <f t="shared" si="127"/>
        <v>-8.8729166666666686</v>
      </c>
      <c r="AA347" s="2">
        <f t="shared" si="128"/>
        <v>56.425000000000004</v>
      </c>
      <c r="AB347" s="61">
        <f t="shared" si="129"/>
        <v>53.237500000000011</v>
      </c>
      <c r="AC347" s="61">
        <f t="shared" si="130"/>
        <v>109.66250000000002</v>
      </c>
      <c r="AD347" s="2">
        <f t="shared" si="131"/>
        <v>8.8729166666666686</v>
      </c>
      <c r="AE347" s="2">
        <f t="shared" si="134"/>
        <v>0</v>
      </c>
      <c r="AF347" s="52">
        <f t="shared" si="132"/>
        <v>109.66250000000002</v>
      </c>
      <c r="AG347" s="2">
        <f t="shared" si="135"/>
        <v>44.364583333333343</v>
      </c>
      <c r="AH347" s="67">
        <f t="shared" si="136"/>
        <v>0.25645922757236339</v>
      </c>
      <c r="AI347" s="67">
        <f t="shared" si="137"/>
        <v>0.74354077242763661</v>
      </c>
      <c r="AJ347" s="2">
        <f t="shared" si="138"/>
        <v>427.60208333333338</v>
      </c>
      <c r="AK347" s="2">
        <f t="shared" si="139"/>
        <v>855.20416666666677</v>
      </c>
    </row>
    <row r="348" spans="1:37" hidden="1">
      <c r="A348" t="s">
        <v>503</v>
      </c>
      <c r="B348">
        <v>2</v>
      </c>
      <c r="C348" s="2">
        <f>VLOOKUP(A348,LB460_CO!B:L,11,0)</f>
        <v>96.537500000000009</v>
      </c>
      <c r="D348" s="2">
        <f>'c'!$B$7</f>
        <v>47.125</v>
      </c>
      <c r="E348" s="2">
        <f t="shared" si="117"/>
        <v>143.66250000000002</v>
      </c>
      <c r="F348" s="2">
        <f>'c'!$E$8</f>
        <v>123.57500000000002</v>
      </c>
      <c r="G348" s="52">
        <f t="shared" si="118"/>
        <v>267.23750000000007</v>
      </c>
      <c r="H348" s="52">
        <f t="shared" si="133"/>
        <v>534.47500000000014</v>
      </c>
      <c r="I348" s="2">
        <f t="shared" si="119"/>
        <v>28.732500000000005</v>
      </c>
      <c r="J348" s="2">
        <f>propocet!$L$2</f>
        <v>18.9375</v>
      </c>
      <c r="K348" s="2">
        <f>propocet!$L$5</f>
        <v>23.362499999999997</v>
      </c>
      <c r="L348" s="2">
        <f>propocet!$L$9</f>
        <v>22.787500000000001</v>
      </c>
      <c r="M348" s="2">
        <f>propocet!$L$11</f>
        <v>16.7</v>
      </c>
      <c r="N348" s="2">
        <f>propocet!$L$12</f>
        <v>25.5625</v>
      </c>
      <c r="O348" s="2">
        <f>propocet!$L$13</f>
        <v>16.225000000000001</v>
      </c>
      <c r="P348" s="61">
        <f t="shared" si="120"/>
        <v>28.732500000000005</v>
      </c>
      <c r="Q348" s="52">
        <v>30</v>
      </c>
      <c r="R348" s="2">
        <f t="shared" si="121"/>
        <v>11.0625</v>
      </c>
      <c r="S348" s="2">
        <f t="shared" si="122"/>
        <v>6.6375000000000028</v>
      </c>
      <c r="T348" s="2">
        <f t="shared" si="123"/>
        <v>7.2124999999999986</v>
      </c>
      <c r="U348" s="2">
        <f t="shared" si="124"/>
        <v>13.3</v>
      </c>
      <c r="V348" s="2">
        <f t="shared" si="125"/>
        <v>4.4375</v>
      </c>
      <c r="W348" s="2">
        <f t="shared" si="126"/>
        <v>13.774999999999999</v>
      </c>
      <c r="X348" s="2">
        <f t="shared" si="127"/>
        <v>1.2674999999999947</v>
      </c>
      <c r="Y348" s="2">
        <f t="shared" si="127"/>
        <v>1.2674999999999947</v>
      </c>
      <c r="Z348" s="2">
        <f t="shared" si="127"/>
        <v>1.2674999999999947</v>
      </c>
      <c r="AA348" s="2">
        <f t="shared" si="128"/>
        <v>56.425000000000004</v>
      </c>
      <c r="AB348" s="61">
        <f t="shared" si="129"/>
        <v>0</v>
      </c>
      <c r="AC348" s="61">
        <f t="shared" si="130"/>
        <v>56.425000000000004</v>
      </c>
      <c r="AD348" s="2">
        <f t="shared" si="131"/>
        <v>-1.2674999999999947</v>
      </c>
      <c r="AE348" s="2">
        <f t="shared" si="134"/>
        <v>6.3374999999999737</v>
      </c>
      <c r="AF348" s="52">
        <f t="shared" si="132"/>
        <v>62.762499999999974</v>
      </c>
      <c r="AG348" s="2">
        <f t="shared" si="135"/>
        <v>0</v>
      </c>
      <c r="AH348" s="67">
        <f t="shared" si="136"/>
        <v>0.19018939393939385</v>
      </c>
      <c r="AI348" s="67">
        <f t="shared" si="137"/>
        <v>0.80981060606060618</v>
      </c>
      <c r="AJ348" s="2">
        <f t="shared" si="138"/>
        <v>330.00000000000006</v>
      </c>
      <c r="AK348" s="2">
        <f t="shared" si="139"/>
        <v>660.00000000000011</v>
      </c>
    </row>
    <row r="349" spans="1:37">
      <c r="A349" t="s">
        <v>620</v>
      </c>
      <c r="B349">
        <v>1</v>
      </c>
      <c r="C349" s="2">
        <f>VLOOKUP(A349,LB460_CO!B:L,11,0)</f>
        <v>106.96666666666665</v>
      </c>
      <c r="D349" s="2">
        <f>'c'!$B$7</f>
        <v>47.125</v>
      </c>
      <c r="E349" s="2">
        <f t="shared" si="117"/>
        <v>154.09166666666664</v>
      </c>
      <c r="F349" s="2">
        <f>'c'!$E$8</f>
        <v>123.57500000000002</v>
      </c>
      <c r="G349" s="52">
        <f t="shared" si="118"/>
        <v>277.66666666666663</v>
      </c>
      <c r="H349" s="52">
        <f t="shared" si="133"/>
        <v>277.66666666666663</v>
      </c>
      <c r="I349" s="2">
        <f t="shared" si="119"/>
        <v>30.818333333333328</v>
      </c>
      <c r="J349" s="2">
        <f>propocet!$L$2</f>
        <v>18.9375</v>
      </c>
      <c r="K349" s="2">
        <f>propocet!$L$5</f>
        <v>23.362499999999997</v>
      </c>
      <c r="L349" s="2">
        <f>propocet!$L$9</f>
        <v>22.787500000000001</v>
      </c>
      <c r="M349" s="2">
        <f>propocet!$L$11</f>
        <v>16.7</v>
      </c>
      <c r="N349" s="2">
        <f>propocet!$L$12</f>
        <v>25.5625</v>
      </c>
      <c r="O349" s="2">
        <f>propocet!$L$13</f>
        <v>16.225000000000001</v>
      </c>
      <c r="P349" s="61">
        <f t="shared" si="120"/>
        <v>30.818333333333328</v>
      </c>
      <c r="Q349" s="52">
        <v>30</v>
      </c>
      <c r="R349" s="2">
        <f t="shared" si="121"/>
        <v>11.0625</v>
      </c>
      <c r="S349" s="2">
        <f t="shared" si="122"/>
        <v>6.6375000000000028</v>
      </c>
      <c r="T349" s="2">
        <f t="shared" si="123"/>
        <v>7.2124999999999986</v>
      </c>
      <c r="U349" s="2">
        <f t="shared" si="124"/>
        <v>13.3</v>
      </c>
      <c r="V349" s="2">
        <f t="shared" si="125"/>
        <v>4.4375</v>
      </c>
      <c r="W349" s="2">
        <f t="shared" si="126"/>
        <v>13.774999999999999</v>
      </c>
      <c r="X349" s="2">
        <f t="shared" si="127"/>
        <v>-0.81833333333332803</v>
      </c>
      <c r="Y349" s="2">
        <f t="shared" si="127"/>
        <v>-0.81833333333332803</v>
      </c>
      <c r="Z349" s="2">
        <f t="shared" si="127"/>
        <v>-0.81833333333332803</v>
      </c>
      <c r="AA349" s="2">
        <f t="shared" si="128"/>
        <v>56.425000000000004</v>
      </c>
      <c r="AB349" s="61">
        <f t="shared" si="129"/>
        <v>4.9099999999999682</v>
      </c>
      <c r="AC349" s="61">
        <f t="shared" si="130"/>
        <v>61.334999999999972</v>
      </c>
      <c r="AD349" s="2">
        <f t="shared" si="131"/>
        <v>0.81833333333332803</v>
      </c>
      <c r="AE349" s="2">
        <f t="shared" si="134"/>
        <v>0</v>
      </c>
      <c r="AF349" s="52">
        <f t="shared" si="132"/>
        <v>61.334999999999972</v>
      </c>
      <c r="AG349" s="2">
        <f t="shared" si="135"/>
        <v>4.0916666666666401</v>
      </c>
      <c r="AH349" s="67">
        <f t="shared" si="136"/>
        <v>0.18092831402008835</v>
      </c>
      <c r="AI349" s="67">
        <f t="shared" si="137"/>
        <v>0.81907168597991165</v>
      </c>
      <c r="AJ349" s="2">
        <f t="shared" si="138"/>
        <v>339.00166666666661</v>
      </c>
      <c r="AK349" s="2">
        <f t="shared" si="139"/>
        <v>339.00166666666661</v>
      </c>
    </row>
    <row r="350" spans="1:37" hidden="1">
      <c r="A350" t="s">
        <v>787</v>
      </c>
      <c r="B350">
        <v>21</v>
      </c>
      <c r="C350" s="2">
        <f>VLOOKUP(A350,LB460_CO!B:L,11,0)</f>
        <v>61.654166666666661</v>
      </c>
      <c r="D350" s="2">
        <f>'c'!$B$7</f>
        <v>47.125</v>
      </c>
      <c r="E350" s="2">
        <f t="shared" si="117"/>
        <v>108.77916666666667</v>
      </c>
      <c r="F350" s="2">
        <f>'c'!$E$8</f>
        <v>123.57500000000002</v>
      </c>
      <c r="G350" s="52">
        <f t="shared" si="118"/>
        <v>232.35416666666669</v>
      </c>
      <c r="H350" s="52">
        <f t="shared" si="133"/>
        <v>4879.4375</v>
      </c>
      <c r="I350" s="2">
        <f t="shared" si="119"/>
        <v>21.755833333333335</v>
      </c>
      <c r="J350" s="2">
        <f>propocet!$L$2</f>
        <v>18.9375</v>
      </c>
      <c r="K350" s="2">
        <f>propocet!$L$5</f>
        <v>23.362499999999997</v>
      </c>
      <c r="L350" s="2">
        <f>propocet!$L$9</f>
        <v>22.787500000000001</v>
      </c>
      <c r="M350" s="2">
        <f>propocet!$L$11</f>
        <v>16.7</v>
      </c>
      <c r="N350" s="2">
        <f>propocet!$L$12</f>
        <v>25.5625</v>
      </c>
      <c r="O350" s="2">
        <f>propocet!$L$13</f>
        <v>16.225000000000001</v>
      </c>
      <c r="P350" s="61">
        <f t="shared" si="120"/>
        <v>25.5625</v>
      </c>
      <c r="Q350" s="52">
        <v>30</v>
      </c>
      <c r="R350" s="2">
        <f t="shared" si="121"/>
        <v>11.0625</v>
      </c>
      <c r="S350" s="2">
        <f t="shared" si="122"/>
        <v>6.6375000000000028</v>
      </c>
      <c r="T350" s="2">
        <f t="shared" si="123"/>
        <v>7.2124999999999986</v>
      </c>
      <c r="U350" s="2">
        <f t="shared" si="124"/>
        <v>13.3</v>
      </c>
      <c r="V350" s="2">
        <f t="shared" si="125"/>
        <v>4.4375</v>
      </c>
      <c r="W350" s="2">
        <f t="shared" si="126"/>
        <v>13.774999999999999</v>
      </c>
      <c r="X350" s="2">
        <f t="shared" si="127"/>
        <v>8.2441666666666649</v>
      </c>
      <c r="Y350" s="2">
        <f t="shared" si="127"/>
        <v>8.2441666666666649</v>
      </c>
      <c r="Z350" s="2">
        <f t="shared" si="127"/>
        <v>8.2441666666666649</v>
      </c>
      <c r="AA350" s="2">
        <f t="shared" si="128"/>
        <v>56.425000000000004</v>
      </c>
      <c r="AB350" s="61">
        <f t="shared" si="129"/>
        <v>0</v>
      </c>
      <c r="AC350" s="61">
        <f t="shared" si="130"/>
        <v>56.425000000000004</v>
      </c>
      <c r="AD350" s="2">
        <f t="shared" si="131"/>
        <v>-4.4375</v>
      </c>
      <c r="AE350" s="2">
        <f t="shared" si="134"/>
        <v>22.1875</v>
      </c>
      <c r="AF350" s="52">
        <f t="shared" si="132"/>
        <v>78.612500000000011</v>
      </c>
      <c r="AG350" s="2">
        <f t="shared" si="135"/>
        <v>0</v>
      </c>
      <c r="AH350" s="67">
        <f t="shared" si="136"/>
        <v>0.238219696969697</v>
      </c>
      <c r="AI350" s="67">
        <f t="shared" si="137"/>
        <v>0.76178030303030297</v>
      </c>
      <c r="AJ350" s="2">
        <f t="shared" si="138"/>
        <v>310.9666666666667</v>
      </c>
      <c r="AK350" s="2">
        <f t="shared" si="139"/>
        <v>6530.3000000000011</v>
      </c>
    </row>
    <row r="351" spans="1:37">
      <c r="A351" t="s">
        <v>692</v>
      </c>
      <c r="B351">
        <v>1</v>
      </c>
      <c r="C351" s="2">
        <f>VLOOKUP(A351,LB460_CO!B:L,11,0)</f>
        <v>132.53333333333333</v>
      </c>
      <c r="D351" s="2">
        <f>'c'!$B$7</f>
        <v>47.125</v>
      </c>
      <c r="E351" s="2">
        <f t="shared" si="117"/>
        <v>179.65833333333333</v>
      </c>
      <c r="F351" s="2">
        <f>'c'!$E$8</f>
        <v>123.57500000000002</v>
      </c>
      <c r="G351" s="52">
        <f t="shared" si="118"/>
        <v>303.23333333333335</v>
      </c>
      <c r="H351" s="52">
        <f t="shared" si="133"/>
        <v>303.23333333333335</v>
      </c>
      <c r="I351" s="2">
        <f t="shared" si="119"/>
        <v>35.931666666666665</v>
      </c>
      <c r="J351" s="2">
        <f>propocet!$L$2</f>
        <v>18.9375</v>
      </c>
      <c r="K351" s="2">
        <f>propocet!$L$5</f>
        <v>23.362499999999997</v>
      </c>
      <c r="L351" s="2">
        <f>propocet!$L$9</f>
        <v>22.787500000000001</v>
      </c>
      <c r="M351" s="2">
        <f>propocet!$L$11</f>
        <v>16.7</v>
      </c>
      <c r="N351" s="2">
        <f>propocet!$L$12</f>
        <v>25.5625</v>
      </c>
      <c r="O351" s="2">
        <f>propocet!$L$13</f>
        <v>16.225000000000001</v>
      </c>
      <c r="P351" s="61">
        <f t="shared" si="120"/>
        <v>35.931666666666665</v>
      </c>
      <c r="Q351" s="52">
        <v>30</v>
      </c>
      <c r="R351" s="2">
        <f t="shared" si="121"/>
        <v>11.0625</v>
      </c>
      <c r="S351" s="2">
        <f t="shared" si="122"/>
        <v>6.6375000000000028</v>
      </c>
      <c r="T351" s="2">
        <f t="shared" si="123"/>
        <v>7.2124999999999986</v>
      </c>
      <c r="U351" s="2">
        <f t="shared" si="124"/>
        <v>13.3</v>
      </c>
      <c r="V351" s="2">
        <f t="shared" si="125"/>
        <v>4.4375</v>
      </c>
      <c r="W351" s="2">
        <f t="shared" si="126"/>
        <v>13.774999999999999</v>
      </c>
      <c r="X351" s="2">
        <f t="shared" si="127"/>
        <v>-5.9316666666666649</v>
      </c>
      <c r="Y351" s="2">
        <f t="shared" si="127"/>
        <v>-5.9316666666666649</v>
      </c>
      <c r="Z351" s="2">
        <f t="shared" si="127"/>
        <v>-5.9316666666666649</v>
      </c>
      <c r="AA351" s="2">
        <f t="shared" si="128"/>
        <v>56.425000000000004</v>
      </c>
      <c r="AB351" s="61">
        <f t="shared" si="129"/>
        <v>35.589999999999989</v>
      </c>
      <c r="AC351" s="61">
        <f t="shared" si="130"/>
        <v>92.014999999999986</v>
      </c>
      <c r="AD351" s="2">
        <f t="shared" si="131"/>
        <v>5.9316666666666649</v>
      </c>
      <c r="AE351" s="2">
        <f t="shared" si="134"/>
        <v>0</v>
      </c>
      <c r="AF351" s="52">
        <f t="shared" si="132"/>
        <v>92.014999999999986</v>
      </c>
      <c r="AG351" s="2">
        <f t="shared" si="135"/>
        <v>29.658333333333324</v>
      </c>
      <c r="AH351" s="67">
        <f t="shared" si="136"/>
        <v>0.23280300570527387</v>
      </c>
      <c r="AI351" s="67">
        <f t="shared" si="137"/>
        <v>0.7671969942947261</v>
      </c>
      <c r="AJ351" s="2">
        <f t="shared" si="138"/>
        <v>395.24833333333333</v>
      </c>
      <c r="AK351" s="2">
        <f t="shared" si="139"/>
        <v>395.24833333333333</v>
      </c>
    </row>
    <row r="352" spans="1:37">
      <c r="A352" t="s">
        <v>176</v>
      </c>
      <c r="B352">
        <v>8</v>
      </c>
      <c r="C352" s="2">
        <f>VLOOKUP(A352,LB460_CO!B:L,11,0)</f>
        <v>150.58750000000001</v>
      </c>
      <c r="D352" s="2">
        <f>'c'!$B$7</f>
        <v>47.125</v>
      </c>
      <c r="E352" s="2">
        <f t="shared" si="117"/>
        <v>197.71250000000001</v>
      </c>
      <c r="F352" s="2">
        <f>'c'!$E$8</f>
        <v>123.57500000000002</v>
      </c>
      <c r="G352" s="52">
        <f t="shared" si="118"/>
        <v>321.28750000000002</v>
      </c>
      <c r="H352" s="52">
        <f t="shared" si="133"/>
        <v>2570.3000000000002</v>
      </c>
      <c r="I352" s="2">
        <f t="shared" si="119"/>
        <v>39.542500000000004</v>
      </c>
      <c r="J352" s="2">
        <f>propocet!$L$2</f>
        <v>18.9375</v>
      </c>
      <c r="K352" s="2">
        <f>propocet!$L$5</f>
        <v>23.362499999999997</v>
      </c>
      <c r="L352" s="2">
        <f>propocet!$L$9</f>
        <v>22.787500000000001</v>
      </c>
      <c r="M352" s="2">
        <f>propocet!$L$11</f>
        <v>16.7</v>
      </c>
      <c r="N352" s="2">
        <f>propocet!$L$12</f>
        <v>25.5625</v>
      </c>
      <c r="O352" s="2">
        <f>propocet!$L$13</f>
        <v>16.225000000000001</v>
      </c>
      <c r="P352" s="61">
        <f t="shared" si="120"/>
        <v>39.542500000000004</v>
      </c>
      <c r="Q352" s="52">
        <v>30</v>
      </c>
      <c r="R352" s="2">
        <f t="shared" si="121"/>
        <v>11.0625</v>
      </c>
      <c r="S352" s="2">
        <f t="shared" si="122"/>
        <v>6.6375000000000028</v>
      </c>
      <c r="T352" s="2">
        <f t="shared" si="123"/>
        <v>7.2124999999999986</v>
      </c>
      <c r="U352" s="2">
        <f t="shared" si="124"/>
        <v>13.3</v>
      </c>
      <c r="V352" s="2">
        <f t="shared" si="125"/>
        <v>4.4375</v>
      </c>
      <c r="W352" s="2">
        <f t="shared" si="126"/>
        <v>13.774999999999999</v>
      </c>
      <c r="X352" s="2">
        <f t="shared" si="127"/>
        <v>-9.542500000000004</v>
      </c>
      <c r="Y352" s="2">
        <f t="shared" si="127"/>
        <v>-9.542500000000004</v>
      </c>
      <c r="Z352" s="2">
        <f t="shared" si="127"/>
        <v>-9.542500000000004</v>
      </c>
      <c r="AA352" s="2">
        <f t="shared" si="128"/>
        <v>56.425000000000004</v>
      </c>
      <c r="AB352" s="61">
        <f t="shared" si="129"/>
        <v>57.255000000000024</v>
      </c>
      <c r="AC352" s="61">
        <f t="shared" si="130"/>
        <v>113.68000000000004</v>
      </c>
      <c r="AD352" s="2">
        <f t="shared" si="131"/>
        <v>9.542500000000004</v>
      </c>
      <c r="AE352" s="2">
        <f t="shared" si="134"/>
        <v>0</v>
      </c>
      <c r="AF352" s="52">
        <f t="shared" si="132"/>
        <v>113.68000000000004</v>
      </c>
      <c r="AG352" s="2">
        <f t="shared" si="135"/>
        <v>47.71250000000002</v>
      </c>
      <c r="AH352" s="67">
        <f t="shared" si="136"/>
        <v>0.26135285969641414</v>
      </c>
      <c r="AI352" s="67">
        <f t="shared" si="137"/>
        <v>0.73864714030358591</v>
      </c>
      <c r="AJ352" s="2">
        <f t="shared" si="138"/>
        <v>434.96750000000009</v>
      </c>
      <c r="AK352" s="2">
        <f t="shared" si="139"/>
        <v>3479.7400000000007</v>
      </c>
    </row>
    <row r="353" spans="1:37">
      <c r="A353" t="s">
        <v>177</v>
      </c>
      <c r="B353">
        <v>2</v>
      </c>
      <c r="C353" s="2">
        <f>VLOOKUP(A353,LB460_CO!B:L,11,0)</f>
        <v>199.78750000000002</v>
      </c>
      <c r="D353" s="2">
        <f>'c'!$B$7</f>
        <v>47.125</v>
      </c>
      <c r="E353" s="2">
        <f t="shared" si="117"/>
        <v>246.91250000000002</v>
      </c>
      <c r="F353" s="2">
        <f>'c'!$E$8</f>
        <v>123.57500000000002</v>
      </c>
      <c r="G353" s="52">
        <f t="shared" si="118"/>
        <v>370.48750000000007</v>
      </c>
      <c r="H353" s="52">
        <f t="shared" si="133"/>
        <v>740.97500000000014</v>
      </c>
      <c r="I353" s="2">
        <f t="shared" si="119"/>
        <v>49.382500000000007</v>
      </c>
      <c r="J353" s="2">
        <f>propocet!$L$2</f>
        <v>18.9375</v>
      </c>
      <c r="K353" s="2">
        <f>propocet!$L$5</f>
        <v>23.362499999999997</v>
      </c>
      <c r="L353" s="2">
        <f>propocet!$L$9</f>
        <v>22.787500000000001</v>
      </c>
      <c r="M353" s="2">
        <f>propocet!$L$11</f>
        <v>16.7</v>
      </c>
      <c r="N353" s="2">
        <f>propocet!$L$12</f>
        <v>25.5625</v>
      </c>
      <c r="O353" s="2">
        <f>propocet!$L$13</f>
        <v>16.225000000000001</v>
      </c>
      <c r="P353" s="61">
        <f t="shared" si="120"/>
        <v>49.382500000000007</v>
      </c>
      <c r="Q353" s="52">
        <v>30</v>
      </c>
      <c r="R353" s="2">
        <f t="shared" si="121"/>
        <v>11.0625</v>
      </c>
      <c r="S353" s="2">
        <f t="shared" si="122"/>
        <v>6.6375000000000028</v>
      </c>
      <c r="T353" s="2">
        <f t="shared" si="123"/>
        <v>7.2124999999999986</v>
      </c>
      <c r="U353" s="2">
        <f t="shared" si="124"/>
        <v>13.3</v>
      </c>
      <c r="V353" s="2">
        <f t="shared" si="125"/>
        <v>4.4375</v>
      </c>
      <c r="W353" s="2">
        <f t="shared" si="126"/>
        <v>13.774999999999999</v>
      </c>
      <c r="X353" s="2">
        <f t="shared" si="127"/>
        <v>-19.382500000000007</v>
      </c>
      <c r="Y353" s="2">
        <f t="shared" si="127"/>
        <v>-19.382500000000007</v>
      </c>
      <c r="Z353" s="2">
        <f t="shared" si="127"/>
        <v>-19.382500000000007</v>
      </c>
      <c r="AA353" s="2">
        <f t="shared" si="128"/>
        <v>56.425000000000004</v>
      </c>
      <c r="AB353" s="61">
        <f t="shared" si="129"/>
        <v>116.29500000000004</v>
      </c>
      <c r="AC353" s="61">
        <f t="shared" si="130"/>
        <v>172.72000000000006</v>
      </c>
      <c r="AD353" s="2">
        <f t="shared" si="131"/>
        <v>19.382500000000007</v>
      </c>
      <c r="AE353" s="2">
        <f t="shared" si="134"/>
        <v>0</v>
      </c>
      <c r="AF353" s="52">
        <f t="shared" si="132"/>
        <v>172.72000000000006</v>
      </c>
      <c r="AG353" s="2">
        <f t="shared" si="135"/>
        <v>96.912500000000037</v>
      </c>
      <c r="AH353" s="67">
        <f t="shared" si="136"/>
        <v>0.3179632092708588</v>
      </c>
      <c r="AI353" s="67">
        <f t="shared" si="137"/>
        <v>0.68203679072914114</v>
      </c>
      <c r="AJ353" s="2">
        <f t="shared" si="138"/>
        <v>543.2075000000001</v>
      </c>
      <c r="AK353" s="2">
        <f t="shared" si="139"/>
        <v>1086.4150000000002</v>
      </c>
    </row>
    <row r="354" spans="1:37">
      <c r="A354" t="s">
        <v>242</v>
      </c>
      <c r="B354">
        <v>1</v>
      </c>
      <c r="C354" s="2">
        <f>VLOOKUP(A354,LB460_CO!B:L,11,0)</f>
        <v>199.78750000000002</v>
      </c>
      <c r="D354" s="2">
        <f>'c'!$B$7</f>
        <v>47.125</v>
      </c>
      <c r="E354" s="2">
        <f t="shared" si="117"/>
        <v>246.91250000000002</v>
      </c>
      <c r="F354" s="2">
        <f>'c'!$E$8</f>
        <v>123.57500000000002</v>
      </c>
      <c r="G354" s="52">
        <f t="shared" si="118"/>
        <v>370.48750000000007</v>
      </c>
      <c r="H354" s="52">
        <f t="shared" si="133"/>
        <v>370.48750000000007</v>
      </c>
      <c r="I354" s="2">
        <f t="shared" si="119"/>
        <v>49.382500000000007</v>
      </c>
      <c r="J354" s="2">
        <f>propocet!$L$2</f>
        <v>18.9375</v>
      </c>
      <c r="K354" s="2">
        <f>propocet!$L$5</f>
        <v>23.362499999999997</v>
      </c>
      <c r="L354" s="2">
        <f>propocet!$L$9</f>
        <v>22.787500000000001</v>
      </c>
      <c r="M354" s="2">
        <f>propocet!$L$11</f>
        <v>16.7</v>
      </c>
      <c r="N354" s="2">
        <f>propocet!$L$12</f>
        <v>25.5625</v>
      </c>
      <c r="O354" s="2">
        <f>propocet!$L$13</f>
        <v>16.225000000000001</v>
      </c>
      <c r="P354" s="61">
        <f t="shared" si="120"/>
        <v>49.382500000000007</v>
      </c>
      <c r="Q354" s="52">
        <v>30</v>
      </c>
      <c r="R354" s="2">
        <f t="shared" si="121"/>
        <v>11.0625</v>
      </c>
      <c r="S354" s="2">
        <f t="shared" si="122"/>
        <v>6.6375000000000028</v>
      </c>
      <c r="T354" s="2">
        <f t="shared" si="123"/>
        <v>7.2124999999999986</v>
      </c>
      <c r="U354" s="2">
        <f t="shared" si="124"/>
        <v>13.3</v>
      </c>
      <c r="V354" s="2">
        <f t="shared" si="125"/>
        <v>4.4375</v>
      </c>
      <c r="W354" s="2">
        <f t="shared" si="126"/>
        <v>13.774999999999999</v>
      </c>
      <c r="X354" s="2">
        <f t="shared" si="127"/>
        <v>-19.382500000000007</v>
      </c>
      <c r="Y354" s="2">
        <f t="shared" si="127"/>
        <v>-19.382500000000007</v>
      </c>
      <c r="Z354" s="2">
        <f t="shared" si="127"/>
        <v>-19.382500000000007</v>
      </c>
      <c r="AA354" s="2">
        <f t="shared" si="128"/>
        <v>56.425000000000004</v>
      </c>
      <c r="AB354" s="61">
        <f t="shared" si="129"/>
        <v>116.29500000000004</v>
      </c>
      <c r="AC354" s="61">
        <f t="shared" si="130"/>
        <v>172.72000000000006</v>
      </c>
      <c r="AD354" s="2">
        <f t="shared" si="131"/>
        <v>19.382500000000007</v>
      </c>
      <c r="AE354" s="2">
        <f t="shared" si="134"/>
        <v>0</v>
      </c>
      <c r="AF354" s="52">
        <f t="shared" si="132"/>
        <v>172.72000000000006</v>
      </c>
      <c r="AG354" s="2">
        <f t="shared" si="135"/>
        <v>96.912500000000037</v>
      </c>
      <c r="AH354" s="67">
        <f t="shared" si="136"/>
        <v>0.3179632092708588</v>
      </c>
      <c r="AI354" s="67">
        <f t="shared" si="137"/>
        <v>0.68203679072914114</v>
      </c>
      <c r="AJ354" s="2">
        <f t="shared" si="138"/>
        <v>543.2075000000001</v>
      </c>
      <c r="AK354" s="2">
        <f t="shared" si="139"/>
        <v>543.2075000000001</v>
      </c>
    </row>
    <row r="355" spans="1:37">
      <c r="A355" t="s">
        <v>243</v>
      </c>
      <c r="B355">
        <v>2</v>
      </c>
      <c r="C355" s="2">
        <f>VLOOKUP(A355,LB460_CO!B:L,11,0)</f>
        <v>150.58750000000001</v>
      </c>
      <c r="D355" s="2">
        <f>'c'!$B$7</f>
        <v>47.125</v>
      </c>
      <c r="E355" s="2">
        <f t="shared" si="117"/>
        <v>197.71250000000001</v>
      </c>
      <c r="F355" s="2">
        <f>'c'!$E$8</f>
        <v>123.57500000000002</v>
      </c>
      <c r="G355" s="52">
        <f t="shared" si="118"/>
        <v>321.28750000000002</v>
      </c>
      <c r="H355" s="52">
        <f t="shared" si="133"/>
        <v>642.57500000000005</v>
      </c>
      <c r="I355" s="2">
        <f t="shared" si="119"/>
        <v>39.542500000000004</v>
      </c>
      <c r="J355" s="2">
        <f>propocet!$L$2</f>
        <v>18.9375</v>
      </c>
      <c r="K355" s="2">
        <f>propocet!$L$5</f>
        <v>23.362499999999997</v>
      </c>
      <c r="L355" s="2">
        <f>propocet!$L$9</f>
        <v>22.787500000000001</v>
      </c>
      <c r="M355" s="2">
        <f>propocet!$L$11</f>
        <v>16.7</v>
      </c>
      <c r="N355" s="2">
        <f>propocet!$L$12</f>
        <v>25.5625</v>
      </c>
      <c r="O355" s="2">
        <f>propocet!$L$13</f>
        <v>16.225000000000001</v>
      </c>
      <c r="P355" s="61">
        <f t="shared" si="120"/>
        <v>39.542500000000004</v>
      </c>
      <c r="Q355" s="52">
        <v>30</v>
      </c>
      <c r="R355" s="2">
        <f t="shared" si="121"/>
        <v>11.0625</v>
      </c>
      <c r="S355" s="2">
        <f t="shared" si="122"/>
        <v>6.6375000000000028</v>
      </c>
      <c r="T355" s="2">
        <f t="shared" si="123"/>
        <v>7.2124999999999986</v>
      </c>
      <c r="U355" s="2">
        <f t="shared" si="124"/>
        <v>13.3</v>
      </c>
      <c r="V355" s="2">
        <f t="shared" si="125"/>
        <v>4.4375</v>
      </c>
      <c r="W355" s="2">
        <f t="shared" si="126"/>
        <v>13.774999999999999</v>
      </c>
      <c r="X355" s="2">
        <f t="shared" si="127"/>
        <v>-9.542500000000004</v>
      </c>
      <c r="Y355" s="2">
        <f t="shared" si="127"/>
        <v>-9.542500000000004</v>
      </c>
      <c r="Z355" s="2">
        <f t="shared" si="127"/>
        <v>-9.542500000000004</v>
      </c>
      <c r="AA355" s="2">
        <f t="shared" si="128"/>
        <v>56.425000000000004</v>
      </c>
      <c r="AB355" s="61">
        <f t="shared" si="129"/>
        <v>57.255000000000024</v>
      </c>
      <c r="AC355" s="61">
        <f t="shared" si="130"/>
        <v>113.68000000000004</v>
      </c>
      <c r="AD355" s="2">
        <f t="shared" si="131"/>
        <v>9.542500000000004</v>
      </c>
      <c r="AE355" s="2">
        <f t="shared" si="134"/>
        <v>0</v>
      </c>
      <c r="AF355" s="52">
        <f t="shared" si="132"/>
        <v>113.68000000000004</v>
      </c>
      <c r="AG355" s="2">
        <f t="shared" si="135"/>
        <v>47.71250000000002</v>
      </c>
      <c r="AH355" s="67">
        <f t="shared" si="136"/>
        <v>0.26135285969641414</v>
      </c>
      <c r="AI355" s="67">
        <f t="shared" si="137"/>
        <v>0.73864714030358591</v>
      </c>
      <c r="AJ355" s="2">
        <f t="shared" si="138"/>
        <v>434.96750000000009</v>
      </c>
      <c r="AK355" s="2">
        <f t="shared" si="139"/>
        <v>869.93500000000017</v>
      </c>
    </row>
    <row r="356" spans="1:37">
      <c r="A356" t="s">
        <v>307</v>
      </c>
      <c r="B356">
        <v>1</v>
      </c>
      <c r="C356" s="2">
        <f>VLOOKUP(A356,LB460_CO!B:L,11,0)</f>
        <v>244.78749999999999</v>
      </c>
      <c r="D356" s="2">
        <f>'c'!$B$7</f>
        <v>47.125</v>
      </c>
      <c r="E356" s="2">
        <f t="shared" si="117"/>
        <v>291.91250000000002</v>
      </c>
      <c r="F356" s="2">
        <f>'c'!$E$8</f>
        <v>123.57500000000002</v>
      </c>
      <c r="G356" s="52">
        <f t="shared" si="118"/>
        <v>415.48750000000007</v>
      </c>
      <c r="H356" s="52">
        <f t="shared" si="133"/>
        <v>415.48750000000007</v>
      </c>
      <c r="I356" s="2">
        <f t="shared" si="119"/>
        <v>58.382500000000007</v>
      </c>
      <c r="J356" s="2">
        <f>propocet!$L$2</f>
        <v>18.9375</v>
      </c>
      <c r="K356" s="2">
        <f>propocet!$L$5</f>
        <v>23.362499999999997</v>
      </c>
      <c r="L356" s="2">
        <f>propocet!$L$9</f>
        <v>22.787500000000001</v>
      </c>
      <c r="M356" s="2">
        <f>propocet!$L$11</f>
        <v>16.7</v>
      </c>
      <c r="N356" s="2">
        <f>propocet!$L$12</f>
        <v>25.5625</v>
      </c>
      <c r="O356" s="2">
        <f>propocet!$L$13</f>
        <v>16.225000000000001</v>
      </c>
      <c r="P356" s="61">
        <f t="shared" si="120"/>
        <v>58.382500000000007</v>
      </c>
      <c r="Q356" s="52">
        <v>30</v>
      </c>
      <c r="R356" s="2">
        <f t="shared" si="121"/>
        <v>11.0625</v>
      </c>
      <c r="S356" s="2">
        <f t="shared" si="122"/>
        <v>6.6375000000000028</v>
      </c>
      <c r="T356" s="2">
        <f t="shared" si="123"/>
        <v>7.2124999999999986</v>
      </c>
      <c r="U356" s="2">
        <f t="shared" si="124"/>
        <v>13.3</v>
      </c>
      <c r="V356" s="2">
        <f t="shared" si="125"/>
        <v>4.4375</v>
      </c>
      <c r="W356" s="2">
        <f t="shared" si="126"/>
        <v>13.774999999999999</v>
      </c>
      <c r="X356" s="2">
        <f t="shared" si="127"/>
        <v>-28.382500000000007</v>
      </c>
      <c r="Y356" s="2">
        <f t="shared" si="127"/>
        <v>-28.382500000000007</v>
      </c>
      <c r="Z356" s="2">
        <f t="shared" si="127"/>
        <v>-28.382500000000007</v>
      </c>
      <c r="AA356" s="2">
        <f t="shared" si="128"/>
        <v>56.425000000000004</v>
      </c>
      <c r="AB356" s="61">
        <f t="shared" si="129"/>
        <v>170.29500000000004</v>
      </c>
      <c r="AC356" s="61">
        <f t="shared" si="130"/>
        <v>226.72000000000006</v>
      </c>
      <c r="AD356" s="2">
        <f t="shared" si="131"/>
        <v>28.382500000000007</v>
      </c>
      <c r="AE356" s="2">
        <f t="shared" si="134"/>
        <v>0</v>
      </c>
      <c r="AF356" s="52">
        <f t="shared" si="132"/>
        <v>226.72000000000006</v>
      </c>
      <c r="AG356" s="2">
        <f t="shared" si="135"/>
        <v>141.91250000000002</v>
      </c>
      <c r="AH356" s="67">
        <f t="shared" si="136"/>
        <v>0.35303231432208443</v>
      </c>
      <c r="AI356" s="67">
        <f t="shared" si="137"/>
        <v>0.64696768567791563</v>
      </c>
      <c r="AJ356" s="2">
        <f t="shared" si="138"/>
        <v>642.2075000000001</v>
      </c>
      <c r="AK356" s="2">
        <f t="shared" si="139"/>
        <v>642.2075000000001</v>
      </c>
    </row>
    <row r="357" spans="1:37">
      <c r="A357" t="s">
        <v>308</v>
      </c>
      <c r="B357">
        <v>2</v>
      </c>
      <c r="C357" s="2">
        <f>VLOOKUP(A357,LB460_CO!B:L,11,0)</f>
        <v>213.65833333333333</v>
      </c>
      <c r="D357" s="2">
        <f>'c'!$B$7</f>
        <v>47.125</v>
      </c>
      <c r="E357" s="2">
        <f t="shared" si="117"/>
        <v>260.7833333333333</v>
      </c>
      <c r="F357" s="2">
        <f>'c'!$E$8</f>
        <v>123.57500000000002</v>
      </c>
      <c r="G357" s="52">
        <f t="shared" si="118"/>
        <v>384.35833333333335</v>
      </c>
      <c r="H357" s="52">
        <f t="shared" si="133"/>
        <v>768.7166666666667</v>
      </c>
      <c r="I357" s="2">
        <f t="shared" si="119"/>
        <v>52.156666666666659</v>
      </c>
      <c r="J357" s="2">
        <f>propocet!$L$2</f>
        <v>18.9375</v>
      </c>
      <c r="K357" s="2">
        <f>propocet!$L$5</f>
        <v>23.362499999999997</v>
      </c>
      <c r="L357" s="2">
        <f>propocet!$L$9</f>
        <v>22.787500000000001</v>
      </c>
      <c r="M357" s="2">
        <f>propocet!$L$11</f>
        <v>16.7</v>
      </c>
      <c r="N357" s="2">
        <f>propocet!$L$12</f>
        <v>25.5625</v>
      </c>
      <c r="O357" s="2">
        <f>propocet!$L$13</f>
        <v>16.225000000000001</v>
      </c>
      <c r="P357" s="61">
        <f t="shared" si="120"/>
        <v>52.156666666666659</v>
      </c>
      <c r="Q357" s="52">
        <v>30</v>
      </c>
      <c r="R357" s="2">
        <f t="shared" si="121"/>
        <v>11.0625</v>
      </c>
      <c r="S357" s="2">
        <f t="shared" si="122"/>
        <v>6.6375000000000028</v>
      </c>
      <c r="T357" s="2">
        <f t="shared" si="123"/>
        <v>7.2124999999999986</v>
      </c>
      <c r="U357" s="2">
        <f t="shared" si="124"/>
        <v>13.3</v>
      </c>
      <c r="V357" s="2">
        <f t="shared" si="125"/>
        <v>4.4375</v>
      </c>
      <c r="W357" s="2">
        <f t="shared" si="126"/>
        <v>13.774999999999999</v>
      </c>
      <c r="X357" s="2">
        <f t="shared" si="127"/>
        <v>-22.156666666666659</v>
      </c>
      <c r="Y357" s="2">
        <f t="shared" si="127"/>
        <v>-22.156666666666659</v>
      </c>
      <c r="Z357" s="2">
        <f t="shared" si="127"/>
        <v>-22.156666666666659</v>
      </c>
      <c r="AA357" s="2">
        <f t="shared" si="128"/>
        <v>56.425000000000004</v>
      </c>
      <c r="AB357" s="61">
        <f t="shared" si="129"/>
        <v>132.93999999999994</v>
      </c>
      <c r="AC357" s="61">
        <f t="shared" si="130"/>
        <v>189.36499999999995</v>
      </c>
      <c r="AD357" s="2">
        <f t="shared" si="131"/>
        <v>22.156666666666659</v>
      </c>
      <c r="AE357" s="2">
        <f t="shared" si="134"/>
        <v>0</v>
      </c>
      <c r="AF357" s="52">
        <f t="shared" si="132"/>
        <v>189.36499999999995</v>
      </c>
      <c r="AG357" s="2">
        <f t="shared" si="135"/>
        <v>110.7833333333333</v>
      </c>
      <c r="AH357" s="67">
        <f t="shared" si="136"/>
        <v>0.33006327091455229</v>
      </c>
      <c r="AI357" s="67">
        <f t="shared" si="137"/>
        <v>0.66993672908544766</v>
      </c>
      <c r="AJ357" s="2">
        <f t="shared" si="138"/>
        <v>573.72333333333336</v>
      </c>
      <c r="AK357" s="2">
        <f t="shared" si="139"/>
        <v>1147.4466666666667</v>
      </c>
    </row>
    <row r="358" spans="1:37" hidden="1">
      <c r="A358" t="s">
        <v>569</v>
      </c>
      <c r="B358">
        <v>3</v>
      </c>
      <c r="C358" s="2">
        <f>VLOOKUP(A358,LB460_CO!B:L,11,0)</f>
        <v>76.13958333333332</v>
      </c>
      <c r="D358" s="2">
        <f>'c'!$B$7</f>
        <v>47.125</v>
      </c>
      <c r="E358" s="2">
        <f t="shared" si="117"/>
        <v>123.26458333333332</v>
      </c>
      <c r="F358" s="2">
        <f>'c'!$E$8</f>
        <v>123.57500000000002</v>
      </c>
      <c r="G358" s="52">
        <f t="shared" si="118"/>
        <v>246.83958333333334</v>
      </c>
      <c r="H358" s="52">
        <f t="shared" si="133"/>
        <v>740.51874999999995</v>
      </c>
      <c r="I358" s="2">
        <f t="shared" si="119"/>
        <v>24.652916666666663</v>
      </c>
      <c r="J358" s="2">
        <f>propocet!$L$2</f>
        <v>18.9375</v>
      </c>
      <c r="K358" s="2">
        <f>propocet!$L$5</f>
        <v>23.362499999999997</v>
      </c>
      <c r="L358" s="2">
        <f>propocet!$L$9</f>
        <v>22.787500000000001</v>
      </c>
      <c r="M358" s="2">
        <f>propocet!$L$11</f>
        <v>16.7</v>
      </c>
      <c r="N358" s="2">
        <f>propocet!$L$12</f>
        <v>25.5625</v>
      </c>
      <c r="O358" s="2">
        <f>propocet!$L$13</f>
        <v>16.225000000000001</v>
      </c>
      <c r="P358" s="61">
        <f t="shared" si="120"/>
        <v>25.5625</v>
      </c>
      <c r="Q358" s="52">
        <v>30</v>
      </c>
      <c r="R358" s="2">
        <f t="shared" si="121"/>
        <v>11.0625</v>
      </c>
      <c r="S358" s="2">
        <f t="shared" si="122"/>
        <v>6.6375000000000028</v>
      </c>
      <c r="T358" s="2">
        <f t="shared" si="123"/>
        <v>7.2124999999999986</v>
      </c>
      <c r="U358" s="2">
        <f t="shared" si="124"/>
        <v>13.3</v>
      </c>
      <c r="V358" s="2">
        <f t="shared" si="125"/>
        <v>4.4375</v>
      </c>
      <c r="W358" s="2">
        <f t="shared" si="126"/>
        <v>13.774999999999999</v>
      </c>
      <c r="X358" s="2">
        <f t="shared" si="127"/>
        <v>5.3470833333333374</v>
      </c>
      <c r="Y358" s="2">
        <f t="shared" si="127"/>
        <v>5.3470833333333374</v>
      </c>
      <c r="Z358" s="2">
        <f t="shared" si="127"/>
        <v>5.3470833333333374</v>
      </c>
      <c r="AA358" s="2">
        <f t="shared" si="128"/>
        <v>56.425000000000004</v>
      </c>
      <c r="AB358" s="61">
        <f t="shared" si="129"/>
        <v>0</v>
      </c>
      <c r="AC358" s="61">
        <f t="shared" si="130"/>
        <v>56.425000000000004</v>
      </c>
      <c r="AD358" s="2">
        <f t="shared" si="131"/>
        <v>-4.4375</v>
      </c>
      <c r="AE358" s="2">
        <f t="shared" si="134"/>
        <v>22.1875</v>
      </c>
      <c r="AF358" s="52">
        <f t="shared" si="132"/>
        <v>78.612500000000011</v>
      </c>
      <c r="AG358" s="2">
        <f t="shared" si="135"/>
        <v>0</v>
      </c>
      <c r="AH358" s="67">
        <f t="shared" si="136"/>
        <v>0.238219696969697</v>
      </c>
      <c r="AI358" s="67">
        <f t="shared" si="137"/>
        <v>0.76178030303030297</v>
      </c>
      <c r="AJ358" s="2">
        <f t="shared" si="138"/>
        <v>325.45208333333335</v>
      </c>
      <c r="AK358" s="2">
        <f t="shared" si="139"/>
        <v>976.35625000000005</v>
      </c>
    </row>
    <row r="359" spans="1:37">
      <c r="A359" t="s">
        <v>731</v>
      </c>
      <c r="B359">
        <v>8</v>
      </c>
      <c r="C359" s="2">
        <f>VLOOKUP(A359,LB460_CO!B:L,11,0)</f>
        <v>153.75833333333333</v>
      </c>
      <c r="D359" s="2">
        <f>'c'!$B$7</f>
        <v>47.125</v>
      </c>
      <c r="E359" s="2">
        <f t="shared" si="117"/>
        <v>200.88333333333333</v>
      </c>
      <c r="F359" s="2">
        <f>'c'!$E$8</f>
        <v>123.57500000000002</v>
      </c>
      <c r="G359" s="52">
        <f t="shared" si="118"/>
        <v>324.45833333333337</v>
      </c>
      <c r="H359" s="52">
        <f t="shared" si="133"/>
        <v>2595.666666666667</v>
      </c>
      <c r="I359" s="2">
        <f t="shared" si="119"/>
        <v>40.176666666666662</v>
      </c>
      <c r="J359" s="2">
        <f>propocet!$L$2</f>
        <v>18.9375</v>
      </c>
      <c r="K359" s="2">
        <f>propocet!$L$5</f>
        <v>23.362499999999997</v>
      </c>
      <c r="L359" s="2">
        <f>propocet!$L$9</f>
        <v>22.787500000000001</v>
      </c>
      <c r="M359" s="2">
        <f>propocet!$L$11</f>
        <v>16.7</v>
      </c>
      <c r="N359" s="2">
        <f>propocet!$L$12</f>
        <v>25.5625</v>
      </c>
      <c r="O359" s="2">
        <f>propocet!$L$13</f>
        <v>16.225000000000001</v>
      </c>
      <c r="P359" s="61">
        <f t="shared" si="120"/>
        <v>40.176666666666662</v>
      </c>
      <c r="Q359" s="52">
        <v>30</v>
      </c>
      <c r="R359" s="2">
        <f t="shared" si="121"/>
        <v>11.0625</v>
      </c>
      <c r="S359" s="2">
        <f t="shared" si="122"/>
        <v>6.6375000000000028</v>
      </c>
      <c r="T359" s="2">
        <f t="shared" si="123"/>
        <v>7.2124999999999986</v>
      </c>
      <c r="U359" s="2">
        <f t="shared" si="124"/>
        <v>13.3</v>
      </c>
      <c r="V359" s="2">
        <f t="shared" si="125"/>
        <v>4.4375</v>
      </c>
      <c r="W359" s="2">
        <f t="shared" si="126"/>
        <v>13.774999999999999</v>
      </c>
      <c r="X359" s="2">
        <f t="shared" si="127"/>
        <v>-10.176666666666662</v>
      </c>
      <c r="Y359" s="2">
        <f t="shared" si="127"/>
        <v>-10.176666666666662</v>
      </c>
      <c r="Z359" s="2">
        <f t="shared" si="127"/>
        <v>-10.176666666666662</v>
      </c>
      <c r="AA359" s="2">
        <f t="shared" si="128"/>
        <v>56.425000000000004</v>
      </c>
      <c r="AB359" s="61">
        <f t="shared" si="129"/>
        <v>61.059999999999974</v>
      </c>
      <c r="AC359" s="61">
        <f t="shared" si="130"/>
        <v>117.48499999999999</v>
      </c>
      <c r="AD359" s="2">
        <f t="shared" si="131"/>
        <v>10.176666666666662</v>
      </c>
      <c r="AE359" s="2">
        <f t="shared" si="134"/>
        <v>0</v>
      </c>
      <c r="AF359" s="52">
        <f t="shared" si="132"/>
        <v>117.48499999999999</v>
      </c>
      <c r="AG359" s="2">
        <f t="shared" si="135"/>
        <v>50.883333333333312</v>
      </c>
      <c r="AH359" s="67">
        <f t="shared" si="136"/>
        <v>0.26583724911941953</v>
      </c>
      <c r="AI359" s="67">
        <f t="shared" si="137"/>
        <v>0.73416275088058047</v>
      </c>
      <c r="AJ359" s="2">
        <f t="shared" si="138"/>
        <v>441.94333333333338</v>
      </c>
      <c r="AK359" s="2">
        <f t="shared" si="139"/>
        <v>3535.5466666666671</v>
      </c>
    </row>
    <row r="360" spans="1:37">
      <c r="A360" t="s">
        <v>244</v>
      </c>
      <c r="B360">
        <v>3</v>
      </c>
      <c r="C360" s="2">
        <f>VLOOKUP(A360,LB460_CO!B:L,11,0)</f>
        <v>150.58750000000001</v>
      </c>
      <c r="D360" s="2">
        <f>'c'!$B$7</f>
        <v>47.125</v>
      </c>
      <c r="E360" s="2">
        <f t="shared" si="117"/>
        <v>197.71250000000001</v>
      </c>
      <c r="F360" s="2">
        <f>'c'!$E$8</f>
        <v>123.57500000000002</v>
      </c>
      <c r="G360" s="52">
        <f t="shared" si="118"/>
        <v>321.28750000000002</v>
      </c>
      <c r="H360" s="52">
        <f t="shared" si="133"/>
        <v>963.86250000000007</v>
      </c>
      <c r="I360" s="2">
        <f t="shared" si="119"/>
        <v>39.542500000000004</v>
      </c>
      <c r="J360" s="2">
        <f>propocet!$L$2</f>
        <v>18.9375</v>
      </c>
      <c r="K360" s="2">
        <f>propocet!$L$5</f>
        <v>23.362499999999997</v>
      </c>
      <c r="L360" s="2">
        <f>propocet!$L$9</f>
        <v>22.787500000000001</v>
      </c>
      <c r="M360" s="2">
        <f>propocet!$L$11</f>
        <v>16.7</v>
      </c>
      <c r="N360" s="2">
        <f>propocet!$L$12</f>
        <v>25.5625</v>
      </c>
      <c r="O360" s="2">
        <f>propocet!$L$13</f>
        <v>16.225000000000001</v>
      </c>
      <c r="P360" s="61">
        <f t="shared" si="120"/>
        <v>39.542500000000004</v>
      </c>
      <c r="Q360" s="52">
        <v>30</v>
      </c>
      <c r="R360" s="2">
        <f t="shared" si="121"/>
        <v>11.0625</v>
      </c>
      <c r="S360" s="2">
        <f t="shared" si="122"/>
        <v>6.6375000000000028</v>
      </c>
      <c r="T360" s="2">
        <f t="shared" si="123"/>
        <v>7.2124999999999986</v>
      </c>
      <c r="U360" s="2">
        <f t="shared" si="124"/>
        <v>13.3</v>
      </c>
      <c r="V360" s="2">
        <f t="shared" si="125"/>
        <v>4.4375</v>
      </c>
      <c r="W360" s="2">
        <f t="shared" si="126"/>
        <v>13.774999999999999</v>
      </c>
      <c r="X360" s="2">
        <f t="shared" si="127"/>
        <v>-9.542500000000004</v>
      </c>
      <c r="Y360" s="2">
        <f t="shared" si="127"/>
        <v>-9.542500000000004</v>
      </c>
      <c r="Z360" s="2">
        <f t="shared" si="127"/>
        <v>-9.542500000000004</v>
      </c>
      <c r="AA360" s="2">
        <f t="shared" si="128"/>
        <v>56.425000000000004</v>
      </c>
      <c r="AB360" s="61">
        <f t="shared" si="129"/>
        <v>57.255000000000024</v>
      </c>
      <c r="AC360" s="61">
        <f t="shared" si="130"/>
        <v>113.68000000000004</v>
      </c>
      <c r="AD360" s="2">
        <f t="shared" si="131"/>
        <v>9.542500000000004</v>
      </c>
      <c r="AE360" s="2">
        <f t="shared" si="134"/>
        <v>0</v>
      </c>
      <c r="AF360" s="52">
        <f t="shared" si="132"/>
        <v>113.68000000000004</v>
      </c>
      <c r="AG360" s="2">
        <f t="shared" si="135"/>
        <v>47.71250000000002</v>
      </c>
      <c r="AH360" s="67">
        <f t="shared" si="136"/>
        <v>0.26135285969641414</v>
      </c>
      <c r="AI360" s="67">
        <f t="shared" si="137"/>
        <v>0.73864714030358591</v>
      </c>
      <c r="AJ360" s="2">
        <f t="shared" si="138"/>
        <v>434.96750000000009</v>
      </c>
      <c r="AK360" s="2">
        <f t="shared" si="139"/>
        <v>1304.9025000000001</v>
      </c>
    </row>
    <row r="361" spans="1:37">
      <c r="A361" t="s">
        <v>504</v>
      </c>
      <c r="B361">
        <v>1</v>
      </c>
      <c r="C361" s="2">
        <f>VLOOKUP(A361,LB460_CO!B:L,11,0)</f>
        <v>119.00416666666666</v>
      </c>
      <c r="D361" s="2">
        <f>'c'!$B$7</f>
        <v>47.125</v>
      </c>
      <c r="E361" s="2">
        <f t="shared" si="117"/>
        <v>166.12916666666666</v>
      </c>
      <c r="F361" s="2">
        <f>'c'!$E$8</f>
        <v>123.57500000000002</v>
      </c>
      <c r="G361" s="52">
        <f t="shared" si="118"/>
        <v>289.70416666666665</v>
      </c>
      <c r="H361" s="52">
        <f t="shared" si="133"/>
        <v>289.70416666666665</v>
      </c>
      <c r="I361" s="2">
        <f t="shared" si="119"/>
        <v>33.225833333333334</v>
      </c>
      <c r="J361" s="2">
        <f>propocet!$L$2</f>
        <v>18.9375</v>
      </c>
      <c r="K361" s="2">
        <f>propocet!$L$5</f>
        <v>23.362499999999997</v>
      </c>
      <c r="L361" s="2">
        <f>propocet!$L$9</f>
        <v>22.787500000000001</v>
      </c>
      <c r="M361" s="2">
        <f>propocet!$L$11</f>
        <v>16.7</v>
      </c>
      <c r="N361" s="2">
        <f>propocet!$L$12</f>
        <v>25.5625</v>
      </c>
      <c r="O361" s="2">
        <f>propocet!$L$13</f>
        <v>16.225000000000001</v>
      </c>
      <c r="P361" s="61">
        <f t="shared" si="120"/>
        <v>33.225833333333334</v>
      </c>
      <c r="Q361" s="52">
        <v>30</v>
      </c>
      <c r="R361" s="2">
        <f t="shared" si="121"/>
        <v>11.0625</v>
      </c>
      <c r="S361" s="2">
        <f t="shared" si="122"/>
        <v>6.6375000000000028</v>
      </c>
      <c r="T361" s="2">
        <f t="shared" si="123"/>
        <v>7.2124999999999986</v>
      </c>
      <c r="U361" s="2">
        <f t="shared" si="124"/>
        <v>13.3</v>
      </c>
      <c r="V361" s="2">
        <f t="shared" si="125"/>
        <v>4.4375</v>
      </c>
      <c r="W361" s="2">
        <f t="shared" si="126"/>
        <v>13.774999999999999</v>
      </c>
      <c r="X361" s="2">
        <f t="shared" si="127"/>
        <v>-3.225833333333334</v>
      </c>
      <c r="Y361" s="2">
        <f t="shared" si="127"/>
        <v>-3.225833333333334</v>
      </c>
      <c r="Z361" s="2">
        <f t="shared" si="127"/>
        <v>-3.225833333333334</v>
      </c>
      <c r="AA361" s="2">
        <f t="shared" si="128"/>
        <v>56.425000000000004</v>
      </c>
      <c r="AB361" s="61">
        <f t="shared" si="129"/>
        <v>19.355000000000004</v>
      </c>
      <c r="AC361" s="61">
        <f t="shared" si="130"/>
        <v>75.78</v>
      </c>
      <c r="AD361" s="2">
        <f t="shared" si="131"/>
        <v>3.225833333333334</v>
      </c>
      <c r="AE361" s="2">
        <f t="shared" si="134"/>
        <v>0</v>
      </c>
      <c r="AF361" s="52">
        <f t="shared" si="132"/>
        <v>75.78</v>
      </c>
      <c r="AG361" s="2">
        <f t="shared" si="135"/>
        <v>16.12916666666667</v>
      </c>
      <c r="AH361" s="67">
        <f t="shared" si="136"/>
        <v>0.20734140329836448</v>
      </c>
      <c r="AI361" s="67">
        <f t="shared" si="137"/>
        <v>0.79265859670163552</v>
      </c>
      <c r="AJ361" s="2">
        <f t="shared" si="138"/>
        <v>365.48416666666662</v>
      </c>
      <c r="AK361" s="2">
        <f t="shared" si="139"/>
        <v>365.48416666666662</v>
      </c>
    </row>
    <row r="362" spans="1:37" hidden="1">
      <c r="A362" t="s">
        <v>505</v>
      </c>
      <c r="B362">
        <v>2</v>
      </c>
      <c r="C362" s="2">
        <f>VLOOKUP(A362,LB460_CO!B:L,11,0)</f>
        <v>81.069791666666674</v>
      </c>
      <c r="D362" s="2">
        <f>'c'!$B$7</f>
        <v>47.125</v>
      </c>
      <c r="E362" s="2">
        <f t="shared" si="117"/>
        <v>128.19479166666667</v>
      </c>
      <c r="F362" s="2">
        <f>'c'!$E$8</f>
        <v>123.57500000000002</v>
      </c>
      <c r="G362" s="52">
        <f t="shared" si="118"/>
        <v>251.76979166666669</v>
      </c>
      <c r="H362" s="52">
        <f t="shared" si="133"/>
        <v>503.53958333333338</v>
      </c>
      <c r="I362" s="2">
        <f t="shared" si="119"/>
        <v>25.638958333333335</v>
      </c>
      <c r="J362" s="2">
        <f>propocet!$L$2</f>
        <v>18.9375</v>
      </c>
      <c r="K362" s="2">
        <f>propocet!$L$5</f>
        <v>23.362499999999997</v>
      </c>
      <c r="L362" s="2">
        <f>propocet!$L$9</f>
        <v>22.787500000000001</v>
      </c>
      <c r="M362" s="2">
        <f>propocet!$L$11</f>
        <v>16.7</v>
      </c>
      <c r="N362" s="2">
        <f>propocet!$L$12</f>
        <v>25.5625</v>
      </c>
      <c r="O362" s="2">
        <f>propocet!$L$13</f>
        <v>16.225000000000001</v>
      </c>
      <c r="P362" s="61">
        <f t="shared" si="120"/>
        <v>25.638958333333335</v>
      </c>
      <c r="Q362" s="52">
        <v>30</v>
      </c>
      <c r="R362" s="2">
        <f t="shared" si="121"/>
        <v>11.0625</v>
      </c>
      <c r="S362" s="2">
        <f t="shared" si="122"/>
        <v>6.6375000000000028</v>
      </c>
      <c r="T362" s="2">
        <f t="shared" si="123"/>
        <v>7.2124999999999986</v>
      </c>
      <c r="U362" s="2">
        <f t="shared" si="124"/>
        <v>13.3</v>
      </c>
      <c r="V362" s="2">
        <f t="shared" si="125"/>
        <v>4.4375</v>
      </c>
      <c r="W362" s="2">
        <f t="shared" si="126"/>
        <v>13.774999999999999</v>
      </c>
      <c r="X362" s="2">
        <f t="shared" si="127"/>
        <v>4.3610416666666652</v>
      </c>
      <c r="Y362" s="2">
        <f t="shared" si="127"/>
        <v>4.3610416666666652</v>
      </c>
      <c r="Z362" s="2">
        <f t="shared" si="127"/>
        <v>4.3610416666666652</v>
      </c>
      <c r="AA362" s="2">
        <f t="shared" si="128"/>
        <v>56.425000000000004</v>
      </c>
      <c r="AB362" s="61">
        <f t="shared" si="129"/>
        <v>0</v>
      </c>
      <c r="AC362" s="61">
        <f t="shared" si="130"/>
        <v>56.425000000000004</v>
      </c>
      <c r="AD362" s="2">
        <f t="shared" si="131"/>
        <v>-4.3610416666666652</v>
      </c>
      <c r="AE362" s="2">
        <f t="shared" si="134"/>
        <v>21.805208333333326</v>
      </c>
      <c r="AF362" s="52">
        <f t="shared" si="132"/>
        <v>78.230208333333337</v>
      </c>
      <c r="AG362" s="2">
        <f t="shared" si="135"/>
        <v>0</v>
      </c>
      <c r="AH362" s="67">
        <f t="shared" si="136"/>
        <v>0.23706123737373738</v>
      </c>
      <c r="AI362" s="67">
        <f t="shared" si="137"/>
        <v>0.76293876262626259</v>
      </c>
      <c r="AJ362" s="2">
        <f t="shared" si="138"/>
        <v>330</v>
      </c>
      <c r="AK362" s="2">
        <f t="shared" si="139"/>
        <v>660</v>
      </c>
    </row>
    <row r="363" spans="1:37">
      <c r="A363" t="s">
        <v>245</v>
      </c>
      <c r="B363">
        <v>8</v>
      </c>
      <c r="C363" s="2">
        <f>VLOOKUP(A363,LB460_CO!B:L,11,0)</f>
        <v>168.65833333333336</v>
      </c>
      <c r="D363" s="2">
        <f>'c'!$B$7</f>
        <v>47.125</v>
      </c>
      <c r="E363" s="2">
        <f t="shared" si="117"/>
        <v>215.78333333333336</v>
      </c>
      <c r="F363" s="2">
        <f>'c'!$E$8</f>
        <v>123.57500000000002</v>
      </c>
      <c r="G363" s="52">
        <f t="shared" si="118"/>
        <v>339.35833333333335</v>
      </c>
      <c r="H363" s="52">
        <f t="shared" si="133"/>
        <v>2714.8666666666668</v>
      </c>
      <c r="I363" s="2">
        <f t="shared" si="119"/>
        <v>43.156666666666673</v>
      </c>
      <c r="J363" s="2">
        <f>propocet!$L$2</f>
        <v>18.9375</v>
      </c>
      <c r="K363" s="2">
        <f>propocet!$L$5</f>
        <v>23.362499999999997</v>
      </c>
      <c r="L363" s="2">
        <f>propocet!$L$9</f>
        <v>22.787500000000001</v>
      </c>
      <c r="M363" s="2">
        <f>propocet!$L$11</f>
        <v>16.7</v>
      </c>
      <c r="N363" s="2">
        <f>propocet!$L$12</f>
        <v>25.5625</v>
      </c>
      <c r="O363" s="2">
        <f>propocet!$L$13</f>
        <v>16.225000000000001</v>
      </c>
      <c r="P363" s="61">
        <f t="shared" si="120"/>
        <v>43.156666666666673</v>
      </c>
      <c r="Q363" s="52">
        <v>30</v>
      </c>
      <c r="R363" s="2">
        <f t="shared" si="121"/>
        <v>11.0625</v>
      </c>
      <c r="S363" s="2">
        <f t="shared" si="122"/>
        <v>6.6375000000000028</v>
      </c>
      <c r="T363" s="2">
        <f t="shared" si="123"/>
        <v>7.2124999999999986</v>
      </c>
      <c r="U363" s="2">
        <f t="shared" si="124"/>
        <v>13.3</v>
      </c>
      <c r="V363" s="2">
        <f t="shared" si="125"/>
        <v>4.4375</v>
      </c>
      <c r="W363" s="2">
        <f t="shared" si="126"/>
        <v>13.774999999999999</v>
      </c>
      <c r="X363" s="2">
        <f t="shared" si="127"/>
        <v>-13.156666666666673</v>
      </c>
      <c r="Y363" s="2">
        <f t="shared" si="127"/>
        <v>-13.156666666666673</v>
      </c>
      <c r="Z363" s="2">
        <f t="shared" si="127"/>
        <v>-13.156666666666673</v>
      </c>
      <c r="AA363" s="2">
        <f t="shared" si="128"/>
        <v>56.425000000000004</v>
      </c>
      <c r="AB363" s="61">
        <f t="shared" si="129"/>
        <v>78.94000000000004</v>
      </c>
      <c r="AC363" s="61">
        <f t="shared" si="130"/>
        <v>135.36500000000004</v>
      </c>
      <c r="AD363" s="2">
        <f t="shared" si="131"/>
        <v>13.156666666666673</v>
      </c>
      <c r="AE363" s="2">
        <f t="shared" si="134"/>
        <v>0</v>
      </c>
      <c r="AF363" s="52">
        <f t="shared" si="132"/>
        <v>135.36500000000004</v>
      </c>
      <c r="AG363" s="2">
        <f t="shared" si="135"/>
        <v>65.78333333333336</v>
      </c>
      <c r="AH363" s="67">
        <f t="shared" si="136"/>
        <v>0.28514503184310863</v>
      </c>
      <c r="AI363" s="67">
        <f t="shared" si="137"/>
        <v>0.71485496815689142</v>
      </c>
      <c r="AJ363" s="2">
        <f t="shared" si="138"/>
        <v>474.72333333333336</v>
      </c>
      <c r="AK363" s="2">
        <f t="shared" si="139"/>
        <v>3797.7866666666669</v>
      </c>
    </row>
    <row r="364" spans="1:37" hidden="1">
      <c r="A364" t="s">
        <v>506</v>
      </c>
      <c r="B364">
        <v>2</v>
      </c>
      <c r="C364" s="2">
        <f>VLOOKUP(A364,LB460_CO!B:L,11,0)</f>
        <v>88.177083333333343</v>
      </c>
      <c r="D364" s="2">
        <f>'c'!$B$7</f>
        <v>47.125</v>
      </c>
      <c r="E364" s="2">
        <f t="shared" si="117"/>
        <v>135.30208333333334</v>
      </c>
      <c r="F364" s="2">
        <f>'c'!$E$8</f>
        <v>123.57500000000002</v>
      </c>
      <c r="G364" s="52">
        <f t="shared" si="118"/>
        <v>258.87708333333336</v>
      </c>
      <c r="H364" s="52">
        <f t="shared" si="133"/>
        <v>517.75416666666672</v>
      </c>
      <c r="I364" s="2">
        <f t="shared" si="119"/>
        <v>27.060416666666669</v>
      </c>
      <c r="J364" s="2">
        <f>propocet!$L$2</f>
        <v>18.9375</v>
      </c>
      <c r="K364" s="2">
        <f>propocet!$L$5</f>
        <v>23.362499999999997</v>
      </c>
      <c r="L364" s="2">
        <f>propocet!$L$9</f>
        <v>22.787500000000001</v>
      </c>
      <c r="M364" s="2">
        <f>propocet!$L$11</f>
        <v>16.7</v>
      </c>
      <c r="N364" s="2">
        <f>propocet!$L$12</f>
        <v>25.5625</v>
      </c>
      <c r="O364" s="2">
        <f>propocet!$L$13</f>
        <v>16.225000000000001</v>
      </c>
      <c r="P364" s="61">
        <f t="shared" si="120"/>
        <v>27.060416666666669</v>
      </c>
      <c r="Q364" s="52">
        <v>30</v>
      </c>
      <c r="R364" s="2">
        <f t="shared" si="121"/>
        <v>11.0625</v>
      </c>
      <c r="S364" s="2">
        <f t="shared" si="122"/>
        <v>6.6375000000000028</v>
      </c>
      <c r="T364" s="2">
        <f t="shared" si="123"/>
        <v>7.2124999999999986</v>
      </c>
      <c r="U364" s="2">
        <f t="shared" si="124"/>
        <v>13.3</v>
      </c>
      <c r="V364" s="2">
        <f t="shared" si="125"/>
        <v>4.4375</v>
      </c>
      <c r="W364" s="2">
        <f t="shared" si="126"/>
        <v>13.774999999999999</v>
      </c>
      <c r="X364" s="2">
        <f t="shared" si="127"/>
        <v>2.9395833333333314</v>
      </c>
      <c r="Y364" s="2">
        <f t="shared" si="127"/>
        <v>2.9395833333333314</v>
      </c>
      <c r="Z364" s="2">
        <f t="shared" si="127"/>
        <v>2.9395833333333314</v>
      </c>
      <c r="AA364" s="2">
        <f t="shared" si="128"/>
        <v>56.425000000000004</v>
      </c>
      <c r="AB364" s="61">
        <f t="shared" si="129"/>
        <v>0</v>
      </c>
      <c r="AC364" s="61">
        <f t="shared" si="130"/>
        <v>56.425000000000004</v>
      </c>
      <c r="AD364" s="2">
        <f t="shared" si="131"/>
        <v>-2.9395833333333314</v>
      </c>
      <c r="AE364" s="2">
        <f t="shared" si="134"/>
        <v>14.697916666666657</v>
      </c>
      <c r="AF364" s="52">
        <f t="shared" si="132"/>
        <v>71.122916666666669</v>
      </c>
      <c r="AG364" s="2">
        <f t="shared" si="135"/>
        <v>0</v>
      </c>
      <c r="AH364" s="67">
        <f t="shared" si="136"/>
        <v>0.21552398989898991</v>
      </c>
      <c r="AI364" s="67">
        <f t="shared" si="137"/>
        <v>0.78447601010101009</v>
      </c>
      <c r="AJ364" s="2">
        <f t="shared" si="138"/>
        <v>330</v>
      </c>
      <c r="AK364" s="2">
        <f t="shared" si="139"/>
        <v>660</v>
      </c>
    </row>
    <row r="365" spans="1:37" hidden="1">
      <c r="A365" t="s">
        <v>670</v>
      </c>
      <c r="B365">
        <v>2</v>
      </c>
      <c r="C365" s="2">
        <f>VLOOKUP(A365,LB460_CO!B:L,11,0)</f>
        <v>97.364583333333314</v>
      </c>
      <c r="D365" s="2">
        <f>'c'!$B$7</f>
        <v>47.125</v>
      </c>
      <c r="E365" s="2">
        <f t="shared" si="117"/>
        <v>144.48958333333331</v>
      </c>
      <c r="F365" s="2">
        <f>'c'!$E$8</f>
        <v>123.57500000000002</v>
      </c>
      <c r="G365" s="52">
        <f t="shared" si="118"/>
        <v>268.0645833333333</v>
      </c>
      <c r="H365" s="52">
        <f t="shared" si="133"/>
        <v>536.12916666666661</v>
      </c>
      <c r="I365" s="2">
        <f t="shared" si="119"/>
        <v>28.897916666666664</v>
      </c>
      <c r="J365" s="2">
        <f>propocet!$L$2</f>
        <v>18.9375</v>
      </c>
      <c r="K365" s="2">
        <f>propocet!$L$5</f>
        <v>23.362499999999997</v>
      </c>
      <c r="L365" s="2">
        <f>propocet!$L$9</f>
        <v>22.787500000000001</v>
      </c>
      <c r="M365" s="2">
        <f>propocet!$L$11</f>
        <v>16.7</v>
      </c>
      <c r="N365" s="2">
        <f>propocet!$L$12</f>
        <v>25.5625</v>
      </c>
      <c r="O365" s="2">
        <f>propocet!$L$13</f>
        <v>16.225000000000001</v>
      </c>
      <c r="P365" s="61">
        <f t="shared" si="120"/>
        <v>28.897916666666664</v>
      </c>
      <c r="Q365" s="52">
        <v>30</v>
      </c>
      <c r="R365" s="2">
        <f t="shared" si="121"/>
        <v>11.0625</v>
      </c>
      <c r="S365" s="2">
        <f t="shared" si="122"/>
        <v>6.6375000000000028</v>
      </c>
      <c r="T365" s="2">
        <f t="shared" si="123"/>
        <v>7.2124999999999986</v>
      </c>
      <c r="U365" s="2">
        <f t="shared" si="124"/>
        <v>13.3</v>
      </c>
      <c r="V365" s="2">
        <f t="shared" si="125"/>
        <v>4.4375</v>
      </c>
      <c r="W365" s="2">
        <f t="shared" si="126"/>
        <v>13.774999999999999</v>
      </c>
      <c r="X365" s="2">
        <f t="shared" si="127"/>
        <v>1.1020833333333364</v>
      </c>
      <c r="Y365" s="2">
        <f t="shared" si="127"/>
        <v>1.1020833333333364</v>
      </c>
      <c r="Z365" s="2">
        <f t="shared" si="127"/>
        <v>1.1020833333333364</v>
      </c>
      <c r="AA365" s="2">
        <f t="shared" si="128"/>
        <v>56.425000000000004</v>
      </c>
      <c r="AB365" s="61">
        <f t="shared" si="129"/>
        <v>0</v>
      </c>
      <c r="AC365" s="61">
        <f t="shared" si="130"/>
        <v>56.425000000000004</v>
      </c>
      <c r="AD365" s="2">
        <f t="shared" si="131"/>
        <v>-1.1020833333333364</v>
      </c>
      <c r="AE365" s="2">
        <f t="shared" si="134"/>
        <v>5.5104166666666821</v>
      </c>
      <c r="AF365" s="52">
        <f t="shared" si="132"/>
        <v>61.935416666666683</v>
      </c>
      <c r="AG365" s="2">
        <f t="shared" si="135"/>
        <v>0</v>
      </c>
      <c r="AH365" s="67">
        <f t="shared" si="136"/>
        <v>0.18768308080808085</v>
      </c>
      <c r="AI365" s="67">
        <f t="shared" si="137"/>
        <v>0.81231691919191917</v>
      </c>
      <c r="AJ365" s="2">
        <f t="shared" si="138"/>
        <v>330</v>
      </c>
      <c r="AK365" s="2">
        <f t="shared" si="139"/>
        <v>660</v>
      </c>
    </row>
    <row r="366" spans="1:37">
      <c r="A366" t="s">
        <v>671</v>
      </c>
      <c r="B366">
        <v>4</v>
      </c>
      <c r="C366" s="2">
        <f>VLOOKUP(A366,LB460_CO!B:L,11,0)</f>
        <v>187.75</v>
      </c>
      <c r="D366" s="2">
        <f>'c'!$B$7</f>
        <v>47.125</v>
      </c>
      <c r="E366" s="2">
        <f t="shared" si="117"/>
        <v>234.875</v>
      </c>
      <c r="F366" s="2">
        <f>'c'!$E$8</f>
        <v>123.57500000000002</v>
      </c>
      <c r="G366" s="52">
        <f t="shared" si="118"/>
        <v>358.45000000000005</v>
      </c>
      <c r="H366" s="52">
        <f t="shared" si="133"/>
        <v>1433.8000000000002</v>
      </c>
      <c r="I366" s="2">
        <f t="shared" si="119"/>
        <v>46.975000000000001</v>
      </c>
      <c r="J366" s="2">
        <f>propocet!$L$2</f>
        <v>18.9375</v>
      </c>
      <c r="K366" s="2">
        <f>propocet!$L$5</f>
        <v>23.362499999999997</v>
      </c>
      <c r="L366" s="2">
        <f>propocet!$L$9</f>
        <v>22.787500000000001</v>
      </c>
      <c r="M366" s="2">
        <f>propocet!$L$11</f>
        <v>16.7</v>
      </c>
      <c r="N366" s="2">
        <f>propocet!$L$12</f>
        <v>25.5625</v>
      </c>
      <c r="O366" s="2">
        <f>propocet!$L$13</f>
        <v>16.225000000000001</v>
      </c>
      <c r="P366" s="61">
        <f t="shared" si="120"/>
        <v>46.975000000000001</v>
      </c>
      <c r="Q366" s="52">
        <v>30</v>
      </c>
      <c r="R366" s="2">
        <f t="shared" si="121"/>
        <v>11.0625</v>
      </c>
      <c r="S366" s="2">
        <f t="shared" si="122"/>
        <v>6.6375000000000028</v>
      </c>
      <c r="T366" s="2">
        <f t="shared" si="123"/>
        <v>7.2124999999999986</v>
      </c>
      <c r="U366" s="2">
        <f t="shared" si="124"/>
        <v>13.3</v>
      </c>
      <c r="V366" s="2">
        <f t="shared" si="125"/>
        <v>4.4375</v>
      </c>
      <c r="W366" s="2">
        <f t="shared" si="126"/>
        <v>13.774999999999999</v>
      </c>
      <c r="X366" s="2">
        <f t="shared" si="127"/>
        <v>-16.975000000000001</v>
      </c>
      <c r="Y366" s="2">
        <f t="shared" si="127"/>
        <v>-16.975000000000001</v>
      </c>
      <c r="Z366" s="2">
        <f t="shared" si="127"/>
        <v>-16.975000000000001</v>
      </c>
      <c r="AA366" s="2">
        <f t="shared" si="128"/>
        <v>56.425000000000004</v>
      </c>
      <c r="AB366" s="61">
        <f t="shared" si="129"/>
        <v>101.85000000000001</v>
      </c>
      <c r="AC366" s="61">
        <f t="shared" si="130"/>
        <v>158.27500000000001</v>
      </c>
      <c r="AD366" s="2">
        <f t="shared" si="131"/>
        <v>16.975000000000001</v>
      </c>
      <c r="AE366" s="2">
        <f t="shared" si="134"/>
        <v>0</v>
      </c>
      <c r="AF366" s="52">
        <f t="shared" si="132"/>
        <v>158.27500000000001</v>
      </c>
      <c r="AG366" s="2">
        <f t="shared" si="135"/>
        <v>84.875</v>
      </c>
      <c r="AH366" s="67">
        <f t="shared" si="136"/>
        <v>0.30630412695340847</v>
      </c>
      <c r="AI366" s="67">
        <f t="shared" si="137"/>
        <v>0.69369587304659153</v>
      </c>
      <c r="AJ366" s="2">
        <f t="shared" si="138"/>
        <v>516.72500000000002</v>
      </c>
      <c r="AK366" s="2">
        <f t="shared" si="139"/>
        <v>2066.9</v>
      </c>
    </row>
    <row r="367" spans="1:37">
      <c r="A367" t="s">
        <v>672</v>
      </c>
      <c r="B367">
        <v>2</v>
      </c>
      <c r="C367" s="2">
        <f>VLOOKUP(A367,LB460_CO!B:L,11,0)</f>
        <v>156.62083333333334</v>
      </c>
      <c r="D367" s="2">
        <f>'c'!$B$7</f>
        <v>47.125</v>
      </c>
      <c r="E367" s="2">
        <f t="shared" si="117"/>
        <v>203.74583333333334</v>
      </c>
      <c r="F367" s="2">
        <f>'c'!$E$8</f>
        <v>123.57500000000002</v>
      </c>
      <c r="G367" s="52">
        <f t="shared" si="118"/>
        <v>327.32083333333333</v>
      </c>
      <c r="H367" s="52">
        <f t="shared" si="133"/>
        <v>654.64166666666665</v>
      </c>
      <c r="I367" s="2">
        <f t="shared" si="119"/>
        <v>40.749166666666667</v>
      </c>
      <c r="J367" s="2">
        <f>propocet!$L$2</f>
        <v>18.9375</v>
      </c>
      <c r="K367" s="2">
        <f>propocet!$L$5</f>
        <v>23.362499999999997</v>
      </c>
      <c r="L367" s="2">
        <f>propocet!$L$9</f>
        <v>22.787500000000001</v>
      </c>
      <c r="M367" s="2">
        <f>propocet!$L$11</f>
        <v>16.7</v>
      </c>
      <c r="N367" s="2">
        <f>propocet!$L$12</f>
        <v>25.5625</v>
      </c>
      <c r="O367" s="2">
        <f>propocet!$L$13</f>
        <v>16.225000000000001</v>
      </c>
      <c r="P367" s="61">
        <f t="shared" si="120"/>
        <v>40.749166666666667</v>
      </c>
      <c r="Q367" s="52">
        <v>30</v>
      </c>
      <c r="R367" s="2">
        <f t="shared" si="121"/>
        <v>11.0625</v>
      </c>
      <c r="S367" s="2">
        <f t="shared" si="122"/>
        <v>6.6375000000000028</v>
      </c>
      <c r="T367" s="2">
        <f t="shared" si="123"/>
        <v>7.2124999999999986</v>
      </c>
      <c r="U367" s="2">
        <f t="shared" si="124"/>
        <v>13.3</v>
      </c>
      <c r="V367" s="2">
        <f t="shared" si="125"/>
        <v>4.4375</v>
      </c>
      <c r="W367" s="2">
        <f t="shared" si="126"/>
        <v>13.774999999999999</v>
      </c>
      <c r="X367" s="2">
        <f t="shared" si="127"/>
        <v>-10.749166666666667</v>
      </c>
      <c r="Y367" s="2">
        <f t="shared" si="127"/>
        <v>-10.749166666666667</v>
      </c>
      <c r="Z367" s="2">
        <f t="shared" si="127"/>
        <v>-10.749166666666667</v>
      </c>
      <c r="AA367" s="2">
        <f t="shared" si="128"/>
        <v>56.425000000000004</v>
      </c>
      <c r="AB367" s="61">
        <f t="shared" si="129"/>
        <v>64.495000000000005</v>
      </c>
      <c r="AC367" s="61">
        <f t="shared" si="130"/>
        <v>120.92000000000002</v>
      </c>
      <c r="AD367" s="2">
        <f t="shared" si="131"/>
        <v>10.749166666666667</v>
      </c>
      <c r="AE367" s="2">
        <f t="shared" si="134"/>
        <v>0</v>
      </c>
      <c r="AF367" s="52">
        <f t="shared" si="132"/>
        <v>120.92000000000002</v>
      </c>
      <c r="AG367" s="2">
        <f t="shared" si="135"/>
        <v>53.745833333333337</v>
      </c>
      <c r="AH367" s="67">
        <f t="shared" si="136"/>
        <v>0.26976569515271742</v>
      </c>
      <c r="AI367" s="67">
        <f t="shared" si="137"/>
        <v>0.73023430484728258</v>
      </c>
      <c r="AJ367" s="2">
        <f t="shared" si="138"/>
        <v>448.24083333333334</v>
      </c>
      <c r="AK367" s="2">
        <f t="shared" si="139"/>
        <v>896.48166666666668</v>
      </c>
    </row>
    <row r="368" spans="1:37" hidden="1">
      <c r="A368" t="s">
        <v>507</v>
      </c>
      <c r="B368">
        <v>4</v>
      </c>
      <c r="C368" s="2">
        <f>VLOOKUP(A368,LB460_CO!B:L,11,0)</f>
        <v>104.78958333333334</v>
      </c>
      <c r="D368" s="2">
        <f>'c'!$B$7</f>
        <v>47.125</v>
      </c>
      <c r="E368" s="2">
        <f t="shared" si="117"/>
        <v>151.91458333333333</v>
      </c>
      <c r="F368" s="2">
        <f>'c'!$E$8</f>
        <v>123.57500000000002</v>
      </c>
      <c r="G368" s="52">
        <f t="shared" si="118"/>
        <v>275.48958333333337</v>
      </c>
      <c r="H368" s="52">
        <f t="shared" si="133"/>
        <v>1101.9583333333335</v>
      </c>
      <c r="I368" s="2">
        <f t="shared" si="119"/>
        <v>30.382916666666667</v>
      </c>
      <c r="J368" s="2">
        <f>propocet!$L$2</f>
        <v>18.9375</v>
      </c>
      <c r="K368" s="2">
        <f>propocet!$L$5</f>
        <v>23.362499999999997</v>
      </c>
      <c r="L368" s="2">
        <f>propocet!$L$9</f>
        <v>22.787500000000001</v>
      </c>
      <c r="M368" s="2">
        <f>propocet!$L$11</f>
        <v>16.7</v>
      </c>
      <c r="N368" s="2">
        <f>propocet!$L$12</f>
        <v>25.5625</v>
      </c>
      <c r="O368" s="2">
        <f>propocet!$L$13</f>
        <v>16.225000000000001</v>
      </c>
      <c r="P368" s="61">
        <f t="shared" si="120"/>
        <v>30.382916666666667</v>
      </c>
      <c r="Q368" s="52">
        <v>30</v>
      </c>
      <c r="R368" s="2">
        <f t="shared" si="121"/>
        <v>11.0625</v>
      </c>
      <c r="S368" s="2">
        <f t="shared" si="122"/>
        <v>6.6375000000000028</v>
      </c>
      <c r="T368" s="2">
        <f t="shared" si="123"/>
        <v>7.2124999999999986</v>
      </c>
      <c r="U368" s="2">
        <f t="shared" si="124"/>
        <v>13.3</v>
      </c>
      <c r="V368" s="2">
        <f t="shared" si="125"/>
        <v>4.4375</v>
      </c>
      <c r="W368" s="2">
        <f t="shared" si="126"/>
        <v>13.774999999999999</v>
      </c>
      <c r="X368" s="2">
        <f t="shared" si="127"/>
        <v>-0.38291666666666657</v>
      </c>
      <c r="Y368" s="2">
        <f t="shared" si="127"/>
        <v>-0.38291666666666657</v>
      </c>
      <c r="Z368" s="2">
        <f t="shared" si="127"/>
        <v>-0.38291666666666657</v>
      </c>
      <c r="AA368" s="2">
        <f t="shared" si="128"/>
        <v>56.425000000000004</v>
      </c>
      <c r="AB368" s="61">
        <f t="shared" si="129"/>
        <v>2.2974999999999994</v>
      </c>
      <c r="AC368" s="61">
        <f t="shared" si="130"/>
        <v>58.722500000000004</v>
      </c>
      <c r="AD368" s="2">
        <f t="shared" si="131"/>
        <v>0.38291666666666657</v>
      </c>
      <c r="AE368" s="2">
        <f t="shared" si="134"/>
        <v>0</v>
      </c>
      <c r="AF368" s="52">
        <f t="shared" si="132"/>
        <v>58.722500000000004</v>
      </c>
      <c r="AG368" s="2">
        <f t="shared" si="135"/>
        <v>1.9145833333333329</v>
      </c>
      <c r="AH368" s="67">
        <f t="shared" si="136"/>
        <v>0.17570429954033678</v>
      </c>
      <c r="AI368" s="67">
        <f t="shared" si="137"/>
        <v>0.82429570045966316</v>
      </c>
      <c r="AJ368" s="2">
        <f t="shared" si="138"/>
        <v>334.2120833333334</v>
      </c>
      <c r="AK368" s="2">
        <f t="shared" si="139"/>
        <v>1336.8483333333336</v>
      </c>
    </row>
    <row r="369" spans="1:37">
      <c r="A369" t="s">
        <v>508</v>
      </c>
      <c r="B369">
        <v>4</v>
      </c>
      <c r="C369" s="2">
        <f>VLOOKUP(A369,LB460_CO!B:L,11,0)</f>
        <v>178.5625</v>
      </c>
      <c r="D369" s="2">
        <f>'c'!$B$7</f>
        <v>47.125</v>
      </c>
      <c r="E369" s="2">
        <f t="shared" si="117"/>
        <v>225.6875</v>
      </c>
      <c r="F369" s="2">
        <f>'c'!$E$8</f>
        <v>123.57500000000002</v>
      </c>
      <c r="G369" s="52">
        <f t="shared" si="118"/>
        <v>349.26250000000005</v>
      </c>
      <c r="H369" s="52">
        <f t="shared" si="133"/>
        <v>1397.0500000000002</v>
      </c>
      <c r="I369" s="2">
        <f t="shared" si="119"/>
        <v>45.137500000000003</v>
      </c>
      <c r="J369" s="2">
        <f>propocet!$L$2</f>
        <v>18.9375</v>
      </c>
      <c r="K369" s="2">
        <f>propocet!$L$5</f>
        <v>23.362499999999997</v>
      </c>
      <c r="L369" s="2">
        <f>propocet!$L$9</f>
        <v>22.787500000000001</v>
      </c>
      <c r="M369" s="2">
        <f>propocet!$L$11</f>
        <v>16.7</v>
      </c>
      <c r="N369" s="2">
        <f>propocet!$L$12</f>
        <v>25.5625</v>
      </c>
      <c r="O369" s="2">
        <f>propocet!$L$13</f>
        <v>16.225000000000001</v>
      </c>
      <c r="P369" s="61">
        <f t="shared" si="120"/>
        <v>45.137500000000003</v>
      </c>
      <c r="Q369" s="52">
        <v>30</v>
      </c>
      <c r="R369" s="2">
        <f t="shared" si="121"/>
        <v>11.0625</v>
      </c>
      <c r="S369" s="2">
        <f t="shared" si="122"/>
        <v>6.6375000000000028</v>
      </c>
      <c r="T369" s="2">
        <f t="shared" si="123"/>
        <v>7.2124999999999986</v>
      </c>
      <c r="U369" s="2">
        <f t="shared" si="124"/>
        <v>13.3</v>
      </c>
      <c r="V369" s="2">
        <f t="shared" si="125"/>
        <v>4.4375</v>
      </c>
      <c r="W369" s="2">
        <f t="shared" si="126"/>
        <v>13.774999999999999</v>
      </c>
      <c r="X369" s="2">
        <f t="shared" si="127"/>
        <v>-15.137500000000003</v>
      </c>
      <c r="Y369" s="2">
        <f t="shared" si="127"/>
        <v>-15.137500000000003</v>
      </c>
      <c r="Z369" s="2">
        <f t="shared" si="127"/>
        <v>-15.137500000000003</v>
      </c>
      <c r="AA369" s="2">
        <f t="shared" si="128"/>
        <v>56.425000000000004</v>
      </c>
      <c r="AB369" s="61">
        <f t="shared" si="129"/>
        <v>90.825000000000017</v>
      </c>
      <c r="AC369" s="61">
        <f t="shared" si="130"/>
        <v>147.25000000000003</v>
      </c>
      <c r="AD369" s="2">
        <f t="shared" si="131"/>
        <v>15.137500000000003</v>
      </c>
      <c r="AE369" s="2">
        <f t="shared" si="134"/>
        <v>0</v>
      </c>
      <c r="AF369" s="52">
        <f t="shared" si="132"/>
        <v>147.25000000000003</v>
      </c>
      <c r="AG369" s="2">
        <f t="shared" si="135"/>
        <v>75.687500000000014</v>
      </c>
      <c r="AH369" s="67">
        <f t="shared" si="136"/>
        <v>0.29656856574607893</v>
      </c>
      <c r="AI369" s="67">
        <f t="shared" si="137"/>
        <v>0.70343143425392107</v>
      </c>
      <c r="AJ369" s="2">
        <f t="shared" si="138"/>
        <v>496.51250000000005</v>
      </c>
      <c r="AK369" s="2">
        <f t="shared" si="139"/>
        <v>1986.0500000000002</v>
      </c>
    </row>
    <row r="370" spans="1:37">
      <c r="A370" t="s">
        <v>788</v>
      </c>
      <c r="B370">
        <v>10</v>
      </c>
      <c r="C370" s="2">
        <f>VLOOKUP(A370,LB460_CO!B:L,11,0)</f>
        <v>121.21250000000001</v>
      </c>
      <c r="D370" s="2">
        <f>'c'!$B$7</f>
        <v>47.125</v>
      </c>
      <c r="E370" s="2">
        <f t="shared" si="117"/>
        <v>168.33750000000001</v>
      </c>
      <c r="F370" s="2">
        <f>'c'!$E$8</f>
        <v>123.57500000000002</v>
      </c>
      <c r="G370" s="52">
        <f t="shared" si="118"/>
        <v>291.91250000000002</v>
      </c>
      <c r="H370" s="52">
        <f t="shared" si="133"/>
        <v>2919.125</v>
      </c>
      <c r="I370" s="2">
        <f t="shared" si="119"/>
        <v>33.667500000000004</v>
      </c>
      <c r="J370" s="2">
        <f>propocet!$L$2</f>
        <v>18.9375</v>
      </c>
      <c r="K370" s="2">
        <f>propocet!$L$5</f>
        <v>23.362499999999997</v>
      </c>
      <c r="L370" s="2">
        <f>propocet!$L$9</f>
        <v>22.787500000000001</v>
      </c>
      <c r="M370" s="2">
        <f>propocet!$L$11</f>
        <v>16.7</v>
      </c>
      <c r="N370" s="2">
        <f>propocet!$L$12</f>
        <v>25.5625</v>
      </c>
      <c r="O370" s="2">
        <f>propocet!$L$13</f>
        <v>16.225000000000001</v>
      </c>
      <c r="P370" s="61">
        <f t="shared" si="120"/>
        <v>33.667500000000004</v>
      </c>
      <c r="Q370" s="52">
        <v>30</v>
      </c>
      <c r="R370" s="2">
        <f t="shared" si="121"/>
        <v>11.0625</v>
      </c>
      <c r="S370" s="2">
        <f t="shared" si="122"/>
        <v>6.6375000000000028</v>
      </c>
      <c r="T370" s="2">
        <f t="shared" si="123"/>
        <v>7.2124999999999986</v>
      </c>
      <c r="U370" s="2">
        <f t="shared" si="124"/>
        <v>13.3</v>
      </c>
      <c r="V370" s="2">
        <f t="shared" si="125"/>
        <v>4.4375</v>
      </c>
      <c r="W370" s="2">
        <f t="shared" si="126"/>
        <v>13.774999999999999</v>
      </c>
      <c r="X370" s="2">
        <f t="shared" si="127"/>
        <v>-3.667500000000004</v>
      </c>
      <c r="Y370" s="2">
        <f t="shared" si="127"/>
        <v>-3.667500000000004</v>
      </c>
      <c r="Z370" s="2">
        <f t="shared" si="127"/>
        <v>-3.667500000000004</v>
      </c>
      <c r="AA370" s="2">
        <f t="shared" si="128"/>
        <v>56.425000000000004</v>
      </c>
      <c r="AB370" s="61">
        <f t="shared" si="129"/>
        <v>22.005000000000024</v>
      </c>
      <c r="AC370" s="61">
        <f t="shared" si="130"/>
        <v>78.430000000000035</v>
      </c>
      <c r="AD370" s="2">
        <f t="shared" si="131"/>
        <v>3.667500000000004</v>
      </c>
      <c r="AE370" s="2">
        <f t="shared" si="134"/>
        <v>0</v>
      </c>
      <c r="AF370" s="52">
        <f t="shared" si="132"/>
        <v>78.430000000000035</v>
      </c>
      <c r="AG370" s="2">
        <f t="shared" si="135"/>
        <v>18.33750000000002</v>
      </c>
      <c r="AH370" s="67">
        <f t="shared" si="136"/>
        <v>0.21177693621445021</v>
      </c>
      <c r="AI370" s="67">
        <f t="shared" si="137"/>
        <v>0.78822306378554985</v>
      </c>
      <c r="AJ370" s="2">
        <f t="shared" si="138"/>
        <v>370.34250000000009</v>
      </c>
      <c r="AK370" s="2">
        <f t="shared" si="139"/>
        <v>3703.4250000000011</v>
      </c>
    </row>
    <row r="371" spans="1:37">
      <c r="A371" t="s">
        <v>621</v>
      </c>
      <c r="B371">
        <v>1</v>
      </c>
      <c r="C371" s="2">
        <f>VLOOKUP(A371,LB460_CO!B:L,11,0)</f>
        <v>106.96666666666665</v>
      </c>
      <c r="D371" s="2">
        <f>'c'!$B$7</f>
        <v>47.125</v>
      </c>
      <c r="E371" s="2">
        <f t="shared" si="117"/>
        <v>154.09166666666664</v>
      </c>
      <c r="F371" s="2">
        <f>'c'!$E$8</f>
        <v>123.57500000000002</v>
      </c>
      <c r="G371" s="52">
        <f t="shared" si="118"/>
        <v>277.66666666666663</v>
      </c>
      <c r="H371" s="52">
        <f t="shared" si="133"/>
        <v>277.66666666666663</v>
      </c>
      <c r="I371" s="2">
        <f t="shared" si="119"/>
        <v>30.818333333333328</v>
      </c>
      <c r="J371" s="2">
        <f>propocet!$L$2</f>
        <v>18.9375</v>
      </c>
      <c r="K371" s="2">
        <f>propocet!$L$5</f>
        <v>23.362499999999997</v>
      </c>
      <c r="L371" s="2">
        <f>propocet!$L$9</f>
        <v>22.787500000000001</v>
      </c>
      <c r="M371" s="2">
        <f>propocet!$L$11</f>
        <v>16.7</v>
      </c>
      <c r="N371" s="2">
        <f>propocet!$L$12</f>
        <v>25.5625</v>
      </c>
      <c r="O371" s="2">
        <f>propocet!$L$13</f>
        <v>16.225000000000001</v>
      </c>
      <c r="P371" s="61">
        <f t="shared" si="120"/>
        <v>30.818333333333328</v>
      </c>
      <c r="Q371" s="52">
        <v>30</v>
      </c>
      <c r="R371" s="2">
        <f t="shared" si="121"/>
        <v>11.0625</v>
      </c>
      <c r="S371" s="2">
        <f t="shared" si="122"/>
        <v>6.6375000000000028</v>
      </c>
      <c r="T371" s="2">
        <f t="shared" si="123"/>
        <v>7.2124999999999986</v>
      </c>
      <c r="U371" s="2">
        <f t="shared" si="124"/>
        <v>13.3</v>
      </c>
      <c r="V371" s="2">
        <f t="shared" si="125"/>
        <v>4.4375</v>
      </c>
      <c r="W371" s="2">
        <f t="shared" si="126"/>
        <v>13.774999999999999</v>
      </c>
      <c r="X371" s="2">
        <f t="shared" si="127"/>
        <v>-0.81833333333332803</v>
      </c>
      <c r="Y371" s="2">
        <f t="shared" si="127"/>
        <v>-0.81833333333332803</v>
      </c>
      <c r="Z371" s="2">
        <f t="shared" si="127"/>
        <v>-0.81833333333332803</v>
      </c>
      <c r="AA371" s="2">
        <f t="shared" si="128"/>
        <v>56.425000000000004</v>
      </c>
      <c r="AB371" s="61">
        <f t="shared" si="129"/>
        <v>4.9099999999999682</v>
      </c>
      <c r="AC371" s="61">
        <f t="shared" si="130"/>
        <v>61.334999999999972</v>
      </c>
      <c r="AD371" s="2">
        <f t="shared" si="131"/>
        <v>0.81833333333332803</v>
      </c>
      <c r="AE371" s="2">
        <f t="shared" si="134"/>
        <v>0</v>
      </c>
      <c r="AF371" s="52">
        <f t="shared" si="132"/>
        <v>61.334999999999972</v>
      </c>
      <c r="AG371" s="2">
        <f t="shared" si="135"/>
        <v>4.0916666666666401</v>
      </c>
      <c r="AH371" s="67">
        <f t="shared" si="136"/>
        <v>0.18092831402008835</v>
      </c>
      <c r="AI371" s="67">
        <f t="shared" si="137"/>
        <v>0.81907168597991165</v>
      </c>
      <c r="AJ371" s="2">
        <f t="shared" si="138"/>
        <v>339.00166666666661</v>
      </c>
      <c r="AK371" s="2">
        <f t="shared" si="139"/>
        <v>339.00166666666661</v>
      </c>
    </row>
    <row r="372" spans="1:37">
      <c r="A372" t="s">
        <v>246</v>
      </c>
      <c r="B372">
        <v>2</v>
      </c>
      <c r="C372" s="2">
        <f>VLOOKUP(A372,LB460_CO!B:L,11,0)</f>
        <v>140.22916666666669</v>
      </c>
      <c r="D372" s="2">
        <f>'c'!$B$7</f>
        <v>47.125</v>
      </c>
      <c r="E372" s="2">
        <f t="shared" si="117"/>
        <v>187.35416666666669</v>
      </c>
      <c r="F372" s="2">
        <f>'c'!$E$8</f>
        <v>123.57500000000002</v>
      </c>
      <c r="G372" s="52">
        <f t="shared" si="118"/>
        <v>310.92916666666667</v>
      </c>
      <c r="H372" s="52">
        <f t="shared" si="133"/>
        <v>621.85833333333335</v>
      </c>
      <c r="I372" s="2">
        <f t="shared" si="119"/>
        <v>37.470833333333339</v>
      </c>
      <c r="J372" s="2">
        <f>propocet!$L$2</f>
        <v>18.9375</v>
      </c>
      <c r="K372" s="2">
        <f>propocet!$L$5</f>
        <v>23.362499999999997</v>
      </c>
      <c r="L372" s="2">
        <f>propocet!$L$9</f>
        <v>22.787500000000001</v>
      </c>
      <c r="M372" s="2">
        <f>propocet!$L$11</f>
        <v>16.7</v>
      </c>
      <c r="N372" s="2">
        <f>propocet!$L$12</f>
        <v>25.5625</v>
      </c>
      <c r="O372" s="2">
        <f>propocet!$L$13</f>
        <v>16.225000000000001</v>
      </c>
      <c r="P372" s="61">
        <f t="shared" si="120"/>
        <v>37.470833333333339</v>
      </c>
      <c r="Q372" s="52">
        <v>30</v>
      </c>
      <c r="R372" s="2">
        <f t="shared" si="121"/>
        <v>11.0625</v>
      </c>
      <c r="S372" s="2">
        <f t="shared" si="122"/>
        <v>6.6375000000000028</v>
      </c>
      <c r="T372" s="2">
        <f t="shared" si="123"/>
        <v>7.2124999999999986</v>
      </c>
      <c r="U372" s="2">
        <f t="shared" si="124"/>
        <v>13.3</v>
      </c>
      <c r="V372" s="2">
        <f t="shared" si="125"/>
        <v>4.4375</v>
      </c>
      <c r="W372" s="2">
        <f t="shared" si="126"/>
        <v>13.774999999999999</v>
      </c>
      <c r="X372" s="2">
        <f t="shared" si="127"/>
        <v>-7.4708333333333385</v>
      </c>
      <c r="Y372" s="2">
        <f t="shared" si="127"/>
        <v>-7.4708333333333385</v>
      </c>
      <c r="Z372" s="2">
        <f t="shared" si="127"/>
        <v>-7.4708333333333385</v>
      </c>
      <c r="AA372" s="2">
        <f t="shared" si="128"/>
        <v>56.425000000000004</v>
      </c>
      <c r="AB372" s="61">
        <f t="shared" si="129"/>
        <v>44.825000000000031</v>
      </c>
      <c r="AC372" s="61">
        <f t="shared" si="130"/>
        <v>101.25000000000003</v>
      </c>
      <c r="AD372" s="2">
        <f t="shared" si="131"/>
        <v>7.4708333333333385</v>
      </c>
      <c r="AE372" s="2">
        <f t="shared" si="134"/>
        <v>0</v>
      </c>
      <c r="AF372" s="52">
        <f t="shared" si="132"/>
        <v>101.25000000000003</v>
      </c>
      <c r="AG372" s="2">
        <f t="shared" si="135"/>
        <v>37.354166666666693</v>
      </c>
      <c r="AH372" s="67">
        <f t="shared" si="136"/>
        <v>0.24564560314588116</v>
      </c>
      <c r="AI372" s="67">
        <f t="shared" si="137"/>
        <v>0.75435439685411887</v>
      </c>
      <c r="AJ372" s="2">
        <f t="shared" si="138"/>
        <v>412.17916666666667</v>
      </c>
      <c r="AK372" s="2">
        <f t="shared" si="139"/>
        <v>824.35833333333335</v>
      </c>
    </row>
    <row r="373" spans="1:37">
      <c r="A373" t="s">
        <v>509</v>
      </c>
      <c r="B373">
        <v>22</v>
      </c>
      <c r="C373" s="2">
        <f>VLOOKUP(A373,LB460_CO!B:L,11,0)</f>
        <v>178.5625</v>
      </c>
      <c r="D373" s="2">
        <f>'c'!$B$7</f>
        <v>47.125</v>
      </c>
      <c r="E373" s="2">
        <f t="shared" si="117"/>
        <v>225.6875</v>
      </c>
      <c r="F373" s="2">
        <f>'c'!$E$8</f>
        <v>123.57500000000002</v>
      </c>
      <c r="G373" s="52">
        <f t="shared" si="118"/>
        <v>349.26250000000005</v>
      </c>
      <c r="H373" s="52">
        <f t="shared" si="133"/>
        <v>7683.7750000000015</v>
      </c>
      <c r="I373" s="2">
        <f t="shared" si="119"/>
        <v>45.137500000000003</v>
      </c>
      <c r="J373" s="2">
        <f>propocet!$L$2</f>
        <v>18.9375</v>
      </c>
      <c r="K373" s="2">
        <f>propocet!$L$5</f>
        <v>23.362499999999997</v>
      </c>
      <c r="L373" s="2">
        <f>propocet!$L$9</f>
        <v>22.787500000000001</v>
      </c>
      <c r="M373" s="2">
        <f>propocet!$L$11</f>
        <v>16.7</v>
      </c>
      <c r="N373" s="2">
        <f>propocet!$L$12</f>
        <v>25.5625</v>
      </c>
      <c r="O373" s="2">
        <f>propocet!$L$13</f>
        <v>16.225000000000001</v>
      </c>
      <c r="P373" s="61">
        <f t="shared" si="120"/>
        <v>45.137500000000003</v>
      </c>
      <c r="Q373" s="52">
        <v>30</v>
      </c>
      <c r="R373" s="2">
        <f t="shared" si="121"/>
        <v>11.0625</v>
      </c>
      <c r="S373" s="2">
        <f t="shared" si="122"/>
        <v>6.6375000000000028</v>
      </c>
      <c r="T373" s="2">
        <f t="shared" si="123"/>
        <v>7.2124999999999986</v>
      </c>
      <c r="U373" s="2">
        <f t="shared" si="124"/>
        <v>13.3</v>
      </c>
      <c r="V373" s="2">
        <f t="shared" si="125"/>
        <v>4.4375</v>
      </c>
      <c r="W373" s="2">
        <f t="shared" si="126"/>
        <v>13.774999999999999</v>
      </c>
      <c r="X373" s="2">
        <f t="shared" si="127"/>
        <v>-15.137500000000003</v>
      </c>
      <c r="Y373" s="2">
        <f t="shared" si="127"/>
        <v>-15.137500000000003</v>
      </c>
      <c r="Z373" s="2">
        <f t="shared" si="127"/>
        <v>-15.137500000000003</v>
      </c>
      <c r="AA373" s="2">
        <f t="shared" si="128"/>
        <v>56.425000000000004</v>
      </c>
      <c r="AB373" s="61">
        <f t="shared" si="129"/>
        <v>90.825000000000017</v>
      </c>
      <c r="AC373" s="61">
        <f t="shared" si="130"/>
        <v>147.25000000000003</v>
      </c>
      <c r="AD373" s="2">
        <f t="shared" si="131"/>
        <v>15.137500000000003</v>
      </c>
      <c r="AE373" s="2">
        <f t="shared" si="134"/>
        <v>0</v>
      </c>
      <c r="AF373" s="52">
        <f t="shared" si="132"/>
        <v>147.25000000000003</v>
      </c>
      <c r="AG373" s="2">
        <f t="shared" si="135"/>
        <v>75.687500000000014</v>
      </c>
      <c r="AH373" s="67">
        <f t="shared" si="136"/>
        <v>0.29656856574607893</v>
      </c>
      <c r="AI373" s="67">
        <f t="shared" si="137"/>
        <v>0.70343143425392107</v>
      </c>
      <c r="AJ373" s="2">
        <f t="shared" si="138"/>
        <v>496.51250000000005</v>
      </c>
      <c r="AK373" s="2">
        <f t="shared" si="139"/>
        <v>10923.275000000001</v>
      </c>
    </row>
    <row r="374" spans="1:37">
      <c r="A374" t="s">
        <v>247</v>
      </c>
      <c r="B374">
        <v>2</v>
      </c>
      <c r="C374" s="2">
        <f>VLOOKUP(A374,LB460_CO!B:L,11,0)</f>
        <v>168.65833333333336</v>
      </c>
      <c r="D374" s="2">
        <f>'c'!$B$7</f>
        <v>47.125</v>
      </c>
      <c r="E374" s="2">
        <f t="shared" ref="E374:E436" si="140">D374+C374</f>
        <v>215.78333333333336</v>
      </c>
      <c r="F374" s="2">
        <f>'c'!$E$8</f>
        <v>123.57500000000002</v>
      </c>
      <c r="G374" s="52">
        <f t="shared" ref="G374:G436" si="141">F374+E374</f>
        <v>339.35833333333335</v>
      </c>
      <c r="H374" s="52">
        <f t="shared" si="133"/>
        <v>678.7166666666667</v>
      </c>
      <c r="I374" s="2">
        <f t="shared" ref="I374:I436" si="142">E374/5</f>
        <v>43.156666666666673</v>
      </c>
      <c r="J374" s="2">
        <f>propocet!$L$2</f>
        <v>18.9375</v>
      </c>
      <c r="K374" s="2">
        <f>propocet!$L$5</f>
        <v>23.362499999999997</v>
      </c>
      <c r="L374" s="2">
        <f>propocet!$L$9</f>
        <v>22.787500000000001</v>
      </c>
      <c r="M374" s="2">
        <f>propocet!$L$11</f>
        <v>16.7</v>
      </c>
      <c r="N374" s="2">
        <f>propocet!$L$12</f>
        <v>25.5625</v>
      </c>
      <c r="O374" s="2">
        <f>propocet!$L$13</f>
        <v>16.225000000000001</v>
      </c>
      <c r="P374" s="61">
        <f t="shared" ref="P374:P436" si="143">MAX(I374:O374)</f>
        <v>43.156666666666673</v>
      </c>
      <c r="Q374" s="52">
        <v>30</v>
      </c>
      <c r="R374" s="2">
        <f t="shared" ref="R374:R436" si="144">$Q374-J374</f>
        <v>11.0625</v>
      </c>
      <c r="S374" s="2">
        <f t="shared" ref="S374:S436" si="145">$Q374-K374</f>
        <v>6.6375000000000028</v>
      </c>
      <c r="T374" s="2">
        <f t="shared" ref="T374:T436" si="146">$Q374-L374</f>
        <v>7.2124999999999986</v>
      </c>
      <c r="U374" s="2">
        <f t="shared" ref="U374:U436" si="147">$Q374-M374</f>
        <v>13.3</v>
      </c>
      <c r="V374" s="2">
        <f t="shared" ref="V374:V436" si="148">$Q374-N374</f>
        <v>4.4375</v>
      </c>
      <c r="W374" s="2">
        <f t="shared" ref="W374:W436" si="149">$Q374-O374</f>
        <v>13.774999999999999</v>
      </c>
      <c r="X374" s="2">
        <f t="shared" ref="X374:Z436" si="150">$Q374-$I374</f>
        <v>-13.156666666666673</v>
      </c>
      <c r="Y374" s="2">
        <f t="shared" si="150"/>
        <v>-13.156666666666673</v>
      </c>
      <c r="Z374" s="2">
        <f t="shared" si="150"/>
        <v>-13.156666666666673</v>
      </c>
      <c r="AA374" s="2">
        <f t="shared" ref="AA374:AA436" si="151">SUM(R374:W374)</f>
        <v>56.425000000000004</v>
      </c>
      <c r="AB374" s="61">
        <f t="shared" ref="AB374:AB436" si="152">IF(AD374&gt;=0,AD374*6,0)</f>
        <v>78.94000000000004</v>
      </c>
      <c r="AC374" s="61">
        <f t="shared" ref="AC374:AC436" si="153">AA374+AB374</f>
        <v>135.36500000000004</v>
      </c>
      <c r="AD374" s="2">
        <f t="shared" ref="AD374:AD436" si="154">P374-Q374</f>
        <v>13.156666666666673</v>
      </c>
      <c r="AE374" s="2">
        <f t="shared" si="134"/>
        <v>0</v>
      </c>
      <c r="AF374" s="52">
        <f t="shared" ref="AF374:AF436" si="155">AC374+AE374</f>
        <v>135.36500000000004</v>
      </c>
      <c r="AG374" s="2">
        <f t="shared" si="135"/>
        <v>65.78333333333336</v>
      </c>
      <c r="AH374" s="67">
        <f t="shared" si="136"/>
        <v>0.28514503184310863</v>
      </c>
      <c r="AI374" s="67">
        <f t="shared" si="137"/>
        <v>0.71485496815689142</v>
      </c>
      <c r="AJ374" s="2">
        <f t="shared" si="138"/>
        <v>474.72333333333336</v>
      </c>
      <c r="AK374" s="2">
        <f t="shared" si="139"/>
        <v>949.44666666666672</v>
      </c>
    </row>
    <row r="375" spans="1:37">
      <c r="A375" t="s">
        <v>436</v>
      </c>
      <c r="B375">
        <v>4</v>
      </c>
      <c r="C375" s="2">
        <f>VLOOKUP(A375,LB460_CO!B:L,11,0)</f>
        <v>211.10833333333335</v>
      </c>
      <c r="D375" s="2">
        <f>'c'!$B$7</f>
        <v>47.125</v>
      </c>
      <c r="E375" s="2">
        <f t="shared" si="140"/>
        <v>258.23333333333335</v>
      </c>
      <c r="F375" s="2">
        <f>'c'!$E$8</f>
        <v>123.57500000000002</v>
      </c>
      <c r="G375" s="52">
        <f t="shared" si="141"/>
        <v>381.80833333333339</v>
      </c>
      <c r="H375" s="52">
        <f t="shared" si="133"/>
        <v>1527.2333333333336</v>
      </c>
      <c r="I375" s="2">
        <f t="shared" si="142"/>
        <v>51.646666666666668</v>
      </c>
      <c r="J375" s="2">
        <f>propocet!$L$2</f>
        <v>18.9375</v>
      </c>
      <c r="K375" s="2">
        <f>propocet!$L$5</f>
        <v>23.362499999999997</v>
      </c>
      <c r="L375" s="2">
        <f>propocet!$L$9</f>
        <v>22.787500000000001</v>
      </c>
      <c r="M375" s="2">
        <f>propocet!$L$11</f>
        <v>16.7</v>
      </c>
      <c r="N375" s="2">
        <f>propocet!$L$12</f>
        <v>25.5625</v>
      </c>
      <c r="O375" s="2">
        <f>propocet!$L$13</f>
        <v>16.225000000000001</v>
      </c>
      <c r="P375" s="61">
        <f t="shared" si="143"/>
        <v>51.646666666666668</v>
      </c>
      <c r="Q375" s="52">
        <v>30</v>
      </c>
      <c r="R375" s="2">
        <f t="shared" si="144"/>
        <v>11.0625</v>
      </c>
      <c r="S375" s="2">
        <f t="shared" si="145"/>
        <v>6.6375000000000028</v>
      </c>
      <c r="T375" s="2">
        <f t="shared" si="146"/>
        <v>7.2124999999999986</v>
      </c>
      <c r="U375" s="2">
        <f t="shared" si="147"/>
        <v>13.3</v>
      </c>
      <c r="V375" s="2">
        <f t="shared" si="148"/>
        <v>4.4375</v>
      </c>
      <c r="W375" s="2">
        <f t="shared" si="149"/>
        <v>13.774999999999999</v>
      </c>
      <c r="X375" s="2">
        <f t="shared" si="150"/>
        <v>-21.646666666666668</v>
      </c>
      <c r="Y375" s="2">
        <f t="shared" si="150"/>
        <v>-21.646666666666668</v>
      </c>
      <c r="Z375" s="2">
        <f t="shared" si="150"/>
        <v>-21.646666666666668</v>
      </c>
      <c r="AA375" s="2">
        <f t="shared" si="151"/>
        <v>56.425000000000004</v>
      </c>
      <c r="AB375" s="61">
        <f t="shared" si="152"/>
        <v>129.88</v>
      </c>
      <c r="AC375" s="61">
        <f t="shared" si="153"/>
        <v>186.30500000000001</v>
      </c>
      <c r="AD375" s="2">
        <f t="shared" si="154"/>
        <v>21.646666666666668</v>
      </c>
      <c r="AE375" s="2">
        <f t="shared" si="134"/>
        <v>0</v>
      </c>
      <c r="AF375" s="52">
        <f t="shared" si="155"/>
        <v>186.30500000000001</v>
      </c>
      <c r="AG375" s="2">
        <f t="shared" si="135"/>
        <v>108.23333333333335</v>
      </c>
      <c r="AH375" s="67">
        <f t="shared" si="136"/>
        <v>0.32793632725864558</v>
      </c>
      <c r="AI375" s="67">
        <f t="shared" si="137"/>
        <v>0.67206367274135448</v>
      </c>
      <c r="AJ375" s="2">
        <f t="shared" si="138"/>
        <v>568.11333333333346</v>
      </c>
      <c r="AK375" s="2">
        <f t="shared" si="139"/>
        <v>2272.4533333333338</v>
      </c>
    </row>
    <row r="376" spans="1:37">
      <c r="A376" t="s">
        <v>673</v>
      </c>
      <c r="B376">
        <v>2</v>
      </c>
      <c r="C376" s="2">
        <f>VLOOKUP(A376,LB460_CO!B:L,11,0)</f>
        <v>135.29895833333333</v>
      </c>
      <c r="D376" s="2">
        <f>'c'!$B$7</f>
        <v>47.125</v>
      </c>
      <c r="E376" s="2">
        <f t="shared" si="140"/>
        <v>182.42395833333333</v>
      </c>
      <c r="F376" s="2">
        <f>'c'!$E$8</f>
        <v>123.57500000000002</v>
      </c>
      <c r="G376" s="52">
        <f t="shared" si="141"/>
        <v>305.99895833333335</v>
      </c>
      <c r="H376" s="52">
        <f t="shared" si="133"/>
        <v>611.9979166666667</v>
      </c>
      <c r="I376" s="2">
        <f t="shared" si="142"/>
        <v>36.484791666666666</v>
      </c>
      <c r="J376" s="2">
        <f>propocet!$L$2</f>
        <v>18.9375</v>
      </c>
      <c r="K376" s="2">
        <f>propocet!$L$5</f>
        <v>23.362499999999997</v>
      </c>
      <c r="L376" s="2">
        <f>propocet!$L$9</f>
        <v>22.787500000000001</v>
      </c>
      <c r="M376" s="2">
        <f>propocet!$L$11</f>
        <v>16.7</v>
      </c>
      <c r="N376" s="2">
        <f>propocet!$L$12</f>
        <v>25.5625</v>
      </c>
      <c r="O376" s="2">
        <f>propocet!$L$13</f>
        <v>16.225000000000001</v>
      </c>
      <c r="P376" s="61">
        <f t="shared" si="143"/>
        <v>36.484791666666666</v>
      </c>
      <c r="Q376" s="52">
        <v>30</v>
      </c>
      <c r="R376" s="2">
        <f t="shared" si="144"/>
        <v>11.0625</v>
      </c>
      <c r="S376" s="2">
        <f t="shared" si="145"/>
        <v>6.6375000000000028</v>
      </c>
      <c r="T376" s="2">
        <f t="shared" si="146"/>
        <v>7.2124999999999986</v>
      </c>
      <c r="U376" s="2">
        <f t="shared" si="147"/>
        <v>13.3</v>
      </c>
      <c r="V376" s="2">
        <f t="shared" si="148"/>
        <v>4.4375</v>
      </c>
      <c r="W376" s="2">
        <f t="shared" si="149"/>
        <v>13.774999999999999</v>
      </c>
      <c r="X376" s="2">
        <f t="shared" si="150"/>
        <v>-6.4847916666666663</v>
      </c>
      <c r="Y376" s="2">
        <f t="shared" si="150"/>
        <v>-6.4847916666666663</v>
      </c>
      <c r="Z376" s="2">
        <f t="shared" si="150"/>
        <v>-6.4847916666666663</v>
      </c>
      <c r="AA376" s="2">
        <f t="shared" si="151"/>
        <v>56.425000000000004</v>
      </c>
      <c r="AB376" s="61">
        <f t="shared" si="152"/>
        <v>38.908749999999998</v>
      </c>
      <c r="AC376" s="61">
        <f t="shared" si="153"/>
        <v>95.333750000000009</v>
      </c>
      <c r="AD376" s="2">
        <f t="shared" si="154"/>
        <v>6.4847916666666663</v>
      </c>
      <c r="AE376" s="2">
        <f t="shared" si="134"/>
        <v>0</v>
      </c>
      <c r="AF376" s="52">
        <f t="shared" si="155"/>
        <v>95.333750000000009</v>
      </c>
      <c r="AG376" s="2">
        <f t="shared" si="135"/>
        <v>32.423958333333331</v>
      </c>
      <c r="AH376" s="67">
        <f t="shared" si="136"/>
        <v>0.23754293637292834</v>
      </c>
      <c r="AI376" s="67">
        <f t="shared" si="137"/>
        <v>0.76245706362707166</v>
      </c>
      <c r="AJ376" s="2">
        <f t="shared" si="138"/>
        <v>401.33270833333336</v>
      </c>
      <c r="AK376" s="2">
        <f t="shared" si="139"/>
        <v>802.66541666666672</v>
      </c>
    </row>
    <row r="377" spans="1:37">
      <c r="A377" t="s">
        <v>248</v>
      </c>
      <c r="B377">
        <v>1</v>
      </c>
      <c r="C377" s="2">
        <f>VLOOKUP(A377,LB460_CO!B:L,11,0)</f>
        <v>168.65833333333336</v>
      </c>
      <c r="D377" s="2">
        <f>'c'!$B$7</f>
        <v>47.125</v>
      </c>
      <c r="E377" s="2">
        <f t="shared" si="140"/>
        <v>215.78333333333336</v>
      </c>
      <c r="F377" s="2">
        <f>'c'!$E$8</f>
        <v>123.57500000000002</v>
      </c>
      <c r="G377" s="52">
        <f t="shared" si="141"/>
        <v>339.35833333333335</v>
      </c>
      <c r="H377" s="52">
        <f t="shared" si="133"/>
        <v>339.35833333333335</v>
      </c>
      <c r="I377" s="2">
        <f t="shared" si="142"/>
        <v>43.156666666666673</v>
      </c>
      <c r="J377" s="2">
        <f>propocet!$L$2</f>
        <v>18.9375</v>
      </c>
      <c r="K377" s="2">
        <f>propocet!$L$5</f>
        <v>23.362499999999997</v>
      </c>
      <c r="L377" s="2">
        <f>propocet!$L$9</f>
        <v>22.787500000000001</v>
      </c>
      <c r="M377" s="2">
        <f>propocet!$L$11</f>
        <v>16.7</v>
      </c>
      <c r="N377" s="2">
        <f>propocet!$L$12</f>
        <v>25.5625</v>
      </c>
      <c r="O377" s="2">
        <f>propocet!$L$13</f>
        <v>16.225000000000001</v>
      </c>
      <c r="P377" s="61">
        <f t="shared" si="143"/>
        <v>43.156666666666673</v>
      </c>
      <c r="Q377" s="52">
        <v>30</v>
      </c>
      <c r="R377" s="2">
        <f t="shared" si="144"/>
        <v>11.0625</v>
      </c>
      <c r="S377" s="2">
        <f t="shared" si="145"/>
        <v>6.6375000000000028</v>
      </c>
      <c r="T377" s="2">
        <f t="shared" si="146"/>
        <v>7.2124999999999986</v>
      </c>
      <c r="U377" s="2">
        <f t="shared" si="147"/>
        <v>13.3</v>
      </c>
      <c r="V377" s="2">
        <f t="shared" si="148"/>
        <v>4.4375</v>
      </c>
      <c r="W377" s="2">
        <f t="shared" si="149"/>
        <v>13.774999999999999</v>
      </c>
      <c r="X377" s="2">
        <f t="shared" si="150"/>
        <v>-13.156666666666673</v>
      </c>
      <c r="Y377" s="2">
        <f t="shared" si="150"/>
        <v>-13.156666666666673</v>
      </c>
      <c r="Z377" s="2">
        <f t="shared" si="150"/>
        <v>-13.156666666666673</v>
      </c>
      <c r="AA377" s="2">
        <f t="shared" si="151"/>
        <v>56.425000000000004</v>
      </c>
      <c r="AB377" s="61">
        <f t="shared" si="152"/>
        <v>78.94000000000004</v>
      </c>
      <c r="AC377" s="61">
        <f t="shared" si="153"/>
        <v>135.36500000000004</v>
      </c>
      <c r="AD377" s="2">
        <f t="shared" si="154"/>
        <v>13.156666666666673</v>
      </c>
      <c r="AE377" s="2">
        <f t="shared" si="134"/>
        <v>0</v>
      </c>
      <c r="AF377" s="52">
        <f t="shared" si="155"/>
        <v>135.36500000000004</v>
      </c>
      <c r="AG377" s="2">
        <f t="shared" si="135"/>
        <v>65.78333333333336</v>
      </c>
      <c r="AH377" s="67">
        <f t="shared" si="136"/>
        <v>0.28514503184310863</v>
      </c>
      <c r="AI377" s="67">
        <f t="shared" si="137"/>
        <v>0.71485496815689142</v>
      </c>
      <c r="AJ377" s="2">
        <f t="shared" si="138"/>
        <v>474.72333333333336</v>
      </c>
      <c r="AK377" s="2">
        <f t="shared" si="139"/>
        <v>474.72333333333336</v>
      </c>
    </row>
    <row r="378" spans="1:37">
      <c r="A378" t="s">
        <v>674</v>
      </c>
      <c r="B378">
        <v>2</v>
      </c>
      <c r="C378" s="2">
        <f>VLOOKUP(A378,LB460_CO!B:L,11,0)</f>
        <v>135.29895833333333</v>
      </c>
      <c r="D378" s="2">
        <f>'c'!$B$7</f>
        <v>47.125</v>
      </c>
      <c r="E378" s="2">
        <f t="shared" si="140"/>
        <v>182.42395833333333</v>
      </c>
      <c r="F378" s="2">
        <f>'c'!$E$8</f>
        <v>123.57500000000002</v>
      </c>
      <c r="G378" s="52">
        <f t="shared" si="141"/>
        <v>305.99895833333335</v>
      </c>
      <c r="H378" s="52">
        <f t="shared" si="133"/>
        <v>611.9979166666667</v>
      </c>
      <c r="I378" s="2">
        <f t="shared" si="142"/>
        <v>36.484791666666666</v>
      </c>
      <c r="J378" s="2">
        <f>propocet!$L$2</f>
        <v>18.9375</v>
      </c>
      <c r="K378" s="2">
        <f>propocet!$L$5</f>
        <v>23.362499999999997</v>
      </c>
      <c r="L378" s="2">
        <f>propocet!$L$9</f>
        <v>22.787500000000001</v>
      </c>
      <c r="M378" s="2">
        <f>propocet!$L$11</f>
        <v>16.7</v>
      </c>
      <c r="N378" s="2">
        <f>propocet!$L$12</f>
        <v>25.5625</v>
      </c>
      <c r="O378" s="2">
        <f>propocet!$L$13</f>
        <v>16.225000000000001</v>
      </c>
      <c r="P378" s="61">
        <f t="shared" si="143"/>
        <v>36.484791666666666</v>
      </c>
      <c r="Q378" s="52">
        <v>30</v>
      </c>
      <c r="R378" s="2">
        <f t="shared" si="144"/>
        <v>11.0625</v>
      </c>
      <c r="S378" s="2">
        <f t="shared" si="145"/>
        <v>6.6375000000000028</v>
      </c>
      <c r="T378" s="2">
        <f t="shared" si="146"/>
        <v>7.2124999999999986</v>
      </c>
      <c r="U378" s="2">
        <f t="shared" si="147"/>
        <v>13.3</v>
      </c>
      <c r="V378" s="2">
        <f t="shared" si="148"/>
        <v>4.4375</v>
      </c>
      <c r="W378" s="2">
        <f t="shared" si="149"/>
        <v>13.774999999999999</v>
      </c>
      <c r="X378" s="2">
        <f t="shared" si="150"/>
        <v>-6.4847916666666663</v>
      </c>
      <c r="Y378" s="2">
        <f t="shared" si="150"/>
        <v>-6.4847916666666663</v>
      </c>
      <c r="Z378" s="2">
        <f t="shared" si="150"/>
        <v>-6.4847916666666663</v>
      </c>
      <c r="AA378" s="2">
        <f t="shared" si="151"/>
        <v>56.425000000000004</v>
      </c>
      <c r="AB378" s="61">
        <f t="shared" si="152"/>
        <v>38.908749999999998</v>
      </c>
      <c r="AC378" s="61">
        <f t="shared" si="153"/>
        <v>95.333750000000009</v>
      </c>
      <c r="AD378" s="2">
        <f t="shared" si="154"/>
        <v>6.4847916666666663</v>
      </c>
      <c r="AE378" s="2">
        <f t="shared" si="134"/>
        <v>0</v>
      </c>
      <c r="AF378" s="52">
        <f t="shared" si="155"/>
        <v>95.333750000000009</v>
      </c>
      <c r="AG378" s="2">
        <f t="shared" si="135"/>
        <v>32.423958333333331</v>
      </c>
      <c r="AH378" s="67">
        <f t="shared" si="136"/>
        <v>0.23754293637292834</v>
      </c>
      <c r="AI378" s="67">
        <f t="shared" si="137"/>
        <v>0.76245706362707166</v>
      </c>
      <c r="AJ378" s="2">
        <f t="shared" si="138"/>
        <v>401.33270833333336</v>
      </c>
      <c r="AK378" s="2">
        <f t="shared" si="139"/>
        <v>802.66541666666672</v>
      </c>
    </row>
    <row r="379" spans="1:37" hidden="1">
      <c r="A379" t="s">
        <v>570</v>
      </c>
      <c r="B379">
        <v>1</v>
      </c>
      <c r="C379" s="2">
        <f>VLOOKUP(A379,LB460_CO!B:L,11,0)</f>
        <v>90.354166666666657</v>
      </c>
      <c r="D379" s="2">
        <f>'c'!$B$7</f>
        <v>47.125</v>
      </c>
      <c r="E379" s="2">
        <f t="shared" si="140"/>
        <v>137.47916666666666</v>
      </c>
      <c r="F379" s="2">
        <f>'c'!$E$8</f>
        <v>123.57500000000002</v>
      </c>
      <c r="G379" s="52">
        <f t="shared" si="141"/>
        <v>261.05416666666667</v>
      </c>
      <c r="H379" s="52">
        <f t="shared" si="133"/>
        <v>261.05416666666667</v>
      </c>
      <c r="I379" s="2">
        <f t="shared" si="142"/>
        <v>27.49583333333333</v>
      </c>
      <c r="J379" s="2">
        <f>propocet!$L$2</f>
        <v>18.9375</v>
      </c>
      <c r="K379" s="2">
        <f>propocet!$L$5</f>
        <v>23.362499999999997</v>
      </c>
      <c r="L379" s="2">
        <f>propocet!$L$9</f>
        <v>22.787500000000001</v>
      </c>
      <c r="M379" s="2">
        <f>propocet!$L$11</f>
        <v>16.7</v>
      </c>
      <c r="N379" s="2">
        <f>propocet!$L$12</f>
        <v>25.5625</v>
      </c>
      <c r="O379" s="2">
        <f>propocet!$L$13</f>
        <v>16.225000000000001</v>
      </c>
      <c r="P379" s="61">
        <f t="shared" si="143"/>
        <v>27.49583333333333</v>
      </c>
      <c r="Q379" s="52">
        <v>30</v>
      </c>
      <c r="R379" s="2">
        <f t="shared" si="144"/>
        <v>11.0625</v>
      </c>
      <c r="S379" s="2">
        <f t="shared" si="145"/>
        <v>6.6375000000000028</v>
      </c>
      <c r="T379" s="2">
        <f t="shared" si="146"/>
        <v>7.2124999999999986</v>
      </c>
      <c r="U379" s="2">
        <f t="shared" si="147"/>
        <v>13.3</v>
      </c>
      <c r="V379" s="2">
        <f t="shared" si="148"/>
        <v>4.4375</v>
      </c>
      <c r="W379" s="2">
        <f t="shared" si="149"/>
        <v>13.774999999999999</v>
      </c>
      <c r="X379" s="2">
        <f t="shared" si="150"/>
        <v>2.50416666666667</v>
      </c>
      <c r="Y379" s="2">
        <f t="shared" si="150"/>
        <v>2.50416666666667</v>
      </c>
      <c r="Z379" s="2">
        <f t="shared" si="150"/>
        <v>2.50416666666667</v>
      </c>
      <c r="AA379" s="2">
        <f t="shared" si="151"/>
        <v>56.425000000000004</v>
      </c>
      <c r="AB379" s="61">
        <f t="shared" si="152"/>
        <v>0</v>
      </c>
      <c r="AC379" s="61">
        <f t="shared" si="153"/>
        <v>56.425000000000004</v>
      </c>
      <c r="AD379" s="2">
        <f t="shared" si="154"/>
        <v>-2.50416666666667</v>
      </c>
      <c r="AE379" s="2">
        <f t="shared" si="134"/>
        <v>12.52083333333335</v>
      </c>
      <c r="AF379" s="52">
        <f t="shared" si="155"/>
        <v>68.945833333333354</v>
      </c>
      <c r="AG379" s="2">
        <f t="shared" si="135"/>
        <v>0</v>
      </c>
      <c r="AH379" s="67">
        <f t="shared" si="136"/>
        <v>0.20892676767676774</v>
      </c>
      <c r="AI379" s="67">
        <f t="shared" si="137"/>
        <v>0.79107323232323223</v>
      </c>
      <c r="AJ379" s="2">
        <f t="shared" si="138"/>
        <v>330.00000000000006</v>
      </c>
      <c r="AK379" s="2">
        <f t="shared" si="139"/>
        <v>330.00000000000006</v>
      </c>
    </row>
    <row r="380" spans="1:37">
      <c r="A380" t="s">
        <v>675</v>
      </c>
      <c r="B380">
        <v>1</v>
      </c>
      <c r="C380" s="2">
        <f>VLOOKUP(A380,LB460_CO!B:L,11,0)</f>
        <v>128.19166666666666</v>
      </c>
      <c r="D380" s="2">
        <f>'c'!$B$7</f>
        <v>47.125</v>
      </c>
      <c r="E380" s="2">
        <f t="shared" si="140"/>
        <v>175.31666666666666</v>
      </c>
      <c r="F380" s="2">
        <f>'c'!$E$8</f>
        <v>123.57500000000002</v>
      </c>
      <c r="G380" s="52">
        <f t="shared" si="141"/>
        <v>298.89166666666665</v>
      </c>
      <c r="H380" s="52">
        <f t="shared" si="133"/>
        <v>298.89166666666665</v>
      </c>
      <c r="I380" s="2">
        <f t="shared" si="142"/>
        <v>35.063333333333333</v>
      </c>
      <c r="J380" s="2">
        <f>propocet!$L$2</f>
        <v>18.9375</v>
      </c>
      <c r="K380" s="2">
        <f>propocet!$L$5</f>
        <v>23.362499999999997</v>
      </c>
      <c r="L380" s="2">
        <f>propocet!$L$9</f>
        <v>22.787500000000001</v>
      </c>
      <c r="M380" s="2">
        <f>propocet!$L$11</f>
        <v>16.7</v>
      </c>
      <c r="N380" s="2">
        <f>propocet!$L$12</f>
        <v>25.5625</v>
      </c>
      <c r="O380" s="2">
        <f>propocet!$L$13</f>
        <v>16.225000000000001</v>
      </c>
      <c r="P380" s="61">
        <f t="shared" si="143"/>
        <v>35.063333333333333</v>
      </c>
      <c r="Q380" s="52">
        <v>30</v>
      </c>
      <c r="R380" s="2">
        <f t="shared" si="144"/>
        <v>11.0625</v>
      </c>
      <c r="S380" s="2">
        <f t="shared" si="145"/>
        <v>6.6375000000000028</v>
      </c>
      <c r="T380" s="2">
        <f t="shared" si="146"/>
        <v>7.2124999999999986</v>
      </c>
      <c r="U380" s="2">
        <f t="shared" si="147"/>
        <v>13.3</v>
      </c>
      <c r="V380" s="2">
        <f t="shared" si="148"/>
        <v>4.4375</v>
      </c>
      <c r="W380" s="2">
        <f t="shared" si="149"/>
        <v>13.774999999999999</v>
      </c>
      <c r="X380" s="2">
        <f t="shared" si="150"/>
        <v>-5.0633333333333326</v>
      </c>
      <c r="Y380" s="2">
        <f t="shared" si="150"/>
        <v>-5.0633333333333326</v>
      </c>
      <c r="Z380" s="2">
        <f t="shared" si="150"/>
        <v>-5.0633333333333326</v>
      </c>
      <c r="AA380" s="2">
        <f t="shared" si="151"/>
        <v>56.425000000000004</v>
      </c>
      <c r="AB380" s="61">
        <f t="shared" si="152"/>
        <v>30.379999999999995</v>
      </c>
      <c r="AC380" s="61">
        <f t="shared" si="153"/>
        <v>86.805000000000007</v>
      </c>
      <c r="AD380" s="2">
        <f t="shared" si="154"/>
        <v>5.0633333333333326</v>
      </c>
      <c r="AE380" s="2">
        <f t="shared" si="134"/>
        <v>0</v>
      </c>
      <c r="AF380" s="52">
        <f t="shared" si="155"/>
        <v>86.805000000000007</v>
      </c>
      <c r="AG380" s="2">
        <f t="shared" si="135"/>
        <v>25.316666666666663</v>
      </c>
      <c r="AH380" s="67">
        <f t="shared" si="136"/>
        <v>0.22506028053133292</v>
      </c>
      <c r="AI380" s="67">
        <f t="shared" si="137"/>
        <v>0.77493971946866713</v>
      </c>
      <c r="AJ380" s="2">
        <f t="shared" si="138"/>
        <v>385.69666666666666</v>
      </c>
      <c r="AK380" s="2">
        <f t="shared" si="139"/>
        <v>385.69666666666666</v>
      </c>
    </row>
    <row r="381" spans="1:37" hidden="1">
      <c r="A381" t="s">
        <v>693</v>
      </c>
      <c r="B381">
        <v>1</v>
      </c>
      <c r="C381" s="2">
        <f>VLOOKUP(A381,LB460_CO!B:L,11,0)</f>
        <v>89.88958333333332</v>
      </c>
      <c r="D381" s="2">
        <f>'c'!$B$7</f>
        <v>47.125</v>
      </c>
      <c r="E381" s="2">
        <f t="shared" si="140"/>
        <v>137.01458333333332</v>
      </c>
      <c r="F381" s="2">
        <f>'c'!$E$8</f>
        <v>123.57500000000002</v>
      </c>
      <c r="G381" s="52">
        <f t="shared" si="141"/>
        <v>260.58958333333334</v>
      </c>
      <c r="H381" s="52">
        <f t="shared" si="133"/>
        <v>260.58958333333334</v>
      </c>
      <c r="I381" s="2">
        <f t="shared" si="142"/>
        <v>27.402916666666663</v>
      </c>
      <c r="J381" s="2">
        <f>propocet!$L$2</f>
        <v>18.9375</v>
      </c>
      <c r="K381" s="2">
        <f>propocet!$L$5</f>
        <v>23.362499999999997</v>
      </c>
      <c r="L381" s="2">
        <f>propocet!$L$9</f>
        <v>22.787500000000001</v>
      </c>
      <c r="M381" s="2">
        <f>propocet!$L$11</f>
        <v>16.7</v>
      </c>
      <c r="N381" s="2">
        <f>propocet!$L$12</f>
        <v>25.5625</v>
      </c>
      <c r="O381" s="2">
        <f>propocet!$L$13</f>
        <v>16.225000000000001</v>
      </c>
      <c r="P381" s="61">
        <f t="shared" si="143"/>
        <v>27.402916666666663</v>
      </c>
      <c r="Q381" s="52">
        <v>30</v>
      </c>
      <c r="R381" s="2">
        <f t="shared" si="144"/>
        <v>11.0625</v>
      </c>
      <c r="S381" s="2">
        <f t="shared" si="145"/>
        <v>6.6375000000000028</v>
      </c>
      <c r="T381" s="2">
        <f t="shared" si="146"/>
        <v>7.2124999999999986</v>
      </c>
      <c r="U381" s="2">
        <f t="shared" si="147"/>
        <v>13.3</v>
      </c>
      <c r="V381" s="2">
        <f t="shared" si="148"/>
        <v>4.4375</v>
      </c>
      <c r="W381" s="2">
        <f t="shared" si="149"/>
        <v>13.774999999999999</v>
      </c>
      <c r="X381" s="2">
        <f t="shared" si="150"/>
        <v>2.5970833333333374</v>
      </c>
      <c r="Y381" s="2">
        <f t="shared" si="150"/>
        <v>2.5970833333333374</v>
      </c>
      <c r="Z381" s="2">
        <f t="shared" si="150"/>
        <v>2.5970833333333374</v>
      </c>
      <c r="AA381" s="2">
        <f t="shared" si="151"/>
        <v>56.425000000000004</v>
      </c>
      <c r="AB381" s="61">
        <f t="shared" si="152"/>
        <v>0</v>
      </c>
      <c r="AC381" s="61">
        <f t="shared" si="153"/>
        <v>56.425000000000004</v>
      </c>
      <c r="AD381" s="2">
        <f t="shared" si="154"/>
        <v>-2.5970833333333374</v>
      </c>
      <c r="AE381" s="2">
        <f t="shared" si="134"/>
        <v>12.985416666666687</v>
      </c>
      <c r="AF381" s="52">
        <f t="shared" si="155"/>
        <v>69.410416666666691</v>
      </c>
      <c r="AG381" s="2">
        <f t="shared" si="135"/>
        <v>0</v>
      </c>
      <c r="AH381" s="67">
        <f t="shared" si="136"/>
        <v>0.21033459595959603</v>
      </c>
      <c r="AI381" s="67">
        <f t="shared" si="137"/>
        <v>0.78966540404040397</v>
      </c>
      <c r="AJ381" s="2">
        <f t="shared" si="138"/>
        <v>330.00000000000006</v>
      </c>
      <c r="AK381" s="2">
        <f t="shared" si="139"/>
        <v>330.00000000000006</v>
      </c>
    </row>
    <row r="382" spans="1:37" hidden="1">
      <c r="A382" t="s">
        <v>694</v>
      </c>
      <c r="B382">
        <v>1</v>
      </c>
      <c r="C382" s="2">
        <f>VLOOKUP(A382,LB460_CO!B:L,11,0)</f>
        <v>89.88958333333332</v>
      </c>
      <c r="D382" s="2">
        <f>'c'!$B$7</f>
        <v>47.125</v>
      </c>
      <c r="E382" s="2">
        <f t="shared" si="140"/>
        <v>137.01458333333332</v>
      </c>
      <c r="F382" s="2">
        <f>'c'!$E$8</f>
        <v>123.57500000000002</v>
      </c>
      <c r="G382" s="52">
        <f t="shared" si="141"/>
        <v>260.58958333333334</v>
      </c>
      <c r="H382" s="52">
        <f t="shared" si="133"/>
        <v>260.58958333333334</v>
      </c>
      <c r="I382" s="2">
        <f t="shared" si="142"/>
        <v>27.402916666666663</v>
      </c>
      <c r="J382" s="2">
        <f>propocet!$L$2</f>
        <v>18.9375</v>
      </c>
      <c r="K382" s="2">
        <f>propocet!$L$5</f>
        <v>23.362499999999997</v>
      </c>
      <c r="L382" s="2">
        <f>propocet!$L$9</f>
        <v>22.787500000000001</v>
      </c>
      <c r="M382" s="2">
        <f>propocet!$L$11</f>
        <v>16.7</v>
      </c>
      <c r="N382" s="2">
        <f>propocet!$L$12</f>
        <v>25.5625</v>
      </c>
      <c r="O382" s="2">
        <f>propocet!$L$13</f>
        <v>16.225000000000001</v>
      </c>
      <c r="P382" s="61">
        <f t="shared" si="143"/>
        <v>27.402916666666663</v>
      </c>
      <c r="Q382" s="52">
        <v>30</v>
      </c>
      <c r="R382" s="2">
        <f t="shared" si="144"/>
        <v>11.0625</v>
      </c>
      <c r="S382" s="2">
        <f t="shared" si="145"/>
        <v>6.6375000000000028</v>
      </c>
      <c r="T382" s="2">
        <f t="shared" si="146"/>
        <v>7.2124999999999986</v>
      </c>
      <c r="U382" s="2">
        <f t="shared" si="147"/>
        <v>13.3</v>
      </c>
      <c r="V382" s="2">
        <f t="shared" si="148"/>
        <v>4.4375</v>
      </c>
      <c r="W382" s="2">
        <f t="shared" si="149"/>
        <v>13.774999999999999</v>
      </c>
      <c r="X382" s="2">
        <f t="shared" si="150"/>
        <v>2.5970833333333374</v>
      </c>
      <c r="Y382" s="2">
        <f t="shared" si="150"/>
        <v>2.5970833333333374</v>
      </c>
      <c r="Z382" s="2">
        <f t="shared" si="150"/>
        <v>2.5970833333333374</v>
      </c>
      <c r="AA382" s="2">
        <f t="shared" si="151"/>
        <v>56.425000000000004</v>
      </c>
      <c r="AB382" s="61">
        <f t="shared" si="152"/>
        <v>0</v>
      </c>
      <c r="AC382" s="61">
        <f t="shared" si="153"/>
        <v>56.425000000000004</v>
      </c>
      <c r="AD382" s="2">
        <f t="shared" si="154"/>
        <v>-2.5970833333333374</v>
      </c>
      <c r="AE382" s="2">
        <f t="shared" si="134"/>
        <v>12.985416666666687</v>
      </c>
      <c r="AF382" s="52">
        <f t="shared" si="155"/>
        <v>69.410416666666691</v>
      </c>
      <c r="AG382" s="2">
        <f t="shared" si="135"/>
        <v>0</v>
      </c>
      <c r="AH382" s="67">
        <f t="shared" si="136"/>
        <v>0.21033459595959603</v>
      </c>
      <c r="AI382" s="67">
        <f t="shared" si="137"/>
        <v>0.78966540404040397</v>
      </c>
      <c r="AJ382" s="2">
        <f t="shared" si="138"/>
        <v>330.00000000000006</v>
      </c>
      <c r="AK382" s="2">
        <f t="shared" si="139"/>
        <v>330.00000000000006</v>
      </c>
    </row>
    <row r="383" spans="1:37" hidden="1">
      <c r="A383" t="s">
        <v>695</v>
      </c>
      <c r="B383">
        <v>1</v>
      </c>
      <c r="C383" s="2">
        <f>VLOOKUP(A383,LB460_CO!B:L,11,0)</f>
        <v>89.88958333333332</v>
      </c>
      <c r="D383" s="2">
        <f>'c'!$B$7</f>
        <v>47.125</v>
      </c>
      <c r="E383" s="2">
        <f t="shared" si="140"/>
        <v>137.01458333333332</v>
      </c>
      <c r="F383" s="2">
        <f>'c'!$E$8</f>
        <v>123.57500000000002</v>
      </c>
      <c r="G383" s="52">
        <f t="shared" si="141"/>
        <v>260.58958333333334</v>
      </c>
      <c r="H383" s="52">
        <f t="shared" si="133"/>
        <v>260.58958333333334</v>
      </c>
      <c r="I383" s="2">
        <f t="shared" si="142"/>
        <v>27.402916666666663</v>
      </c>
      <c r="J383" s="2">
        <f>propocet!$L$2</f>
        <v>18.9375</v>
      </c>
      <c r="K383" s="2">
        <f>propocet!$L$5</f>
        <v>23.362499999999997</v>
      </c>
      <c r="L383" s="2">
        <f>propocet!$L$9</f>
        <v>22.787500000000001</v>
      </c>
      <c r="M383" s="2">
        <f>propocet!$L$11</f>
        <v>16.7</v>
      </c>
      <c r="N383" s="2">
        <f>propocet!$L$12</f>
        <v>25.5625</v>
      </c>
      <c r="O383" s="2">
        <f>propocet!$L$13</f>
        <v>16.225000000000001</v>
      </c>
      <c r="P383" s="61">
        <f t="shared" si="143"/>
        <v>27.402916666666663</v>
      </c>
      <c r="Q383" s="52">
        <v>30</v>
      </c>
      <c r="R383" s="2">
        <f t="shared" si="144"/>
        <v>11.0625</v>
      </c>
      <c r="S383" s="2">
        <f t="shared" si="145"/>
        <v>6.6375000000000028</v>
      </c>
      <c r="T383" s="2">
        <f t="shared" si="146"/>
        <v>7.2124999999999986</v>
      </c>
      <c r="U383" s="2">
        <f t="shared" si="147"/>
        <v>13.3</v>
      </c>
      <c r="V383" s="2">
        <f t="shared" si="148"/>
        <v>4.4375</v>
      </c>
      <c r="W383" s="2">
        <f t="shared" si="149"/>
        <v>13.774999999999999</v>
      </c>
      <c r="X383" s="2">
        <f t="shared" si="150"/>
        <v>2.5970833333333374</v>
      </c>
      <c r="Y383" s="2">
        <f t="shared" si="150"/>
        <v>2.5970833333333374</v>
      </c>
      <c r="Z383" s="2">
        <f t="shared" si="150"/>
        <v>2.5970833333333374</v>
      </c>
      <c r="AA383" s="2">
        <f t="shared" si="151"/>
        <v>56.425000000000004</v>
      </c>
      <c r="AB383" s="61">
        <f t="shared" si="152"/>
        <v>0</v>
      </c>
      <c r="AC383" s="61">
        <f t="shared" si="153"/>
        <v>56.425000000000004</v>
      </c>
      <c r="AD383" s="2">
        <f t="shared" si="154"/>
        <v>-2.5970833333333374</v>
      </c>
      <c r="AE383" s="2">
        <f t="shared" si="134"/>
        <v>12.985416666666687</v>
      </c>
      <c r="AF383" s="52">
        <f t="shared" si="155"/>
        <v>69.410416666666691</v>
      </c>
      <c r="AG383" s="2">
        <f t="shared" si="135"/>
        <v>0</v>
      </c>
      <c r="AH383" s="67">
        <f t="shared" si="136"/>
        <v>0.21033459595959603</v>
      </c>
      <c r="AI383" s="67">
        <f t="shared" si="137"/>
        <v>0.78966540404040397</v>
      </c>
      <c r="AJ383" s="2">
        <f t="shared" si="138"/>
        <v>330.00000000000006</v>
      </c>
      <c r="AK383" s="2">
        <f t="shared" si="139"/>
        <v>330.00000000000006</v>
      </c>
    </row>
    <row r="384" spans="1:37" hidden="1">
      <c r="A384" t="s">
        <v>696</v>
      </c>
      <c r="B384">
        <v>1</v>
      </c>
      <c r="C384" s="2">
        <f>VLOOKUP(A384,LB460_CO!B:L,11,0)</f>
        <v>89.88958333333332</v>
      </c>
      <c r="D384" s="2">
        <f>'c'!$B$7</f>
        <v>47.125</v>
      </c>
      <c r="E384" s="2">
        <f t="shared" si="140"/>
        <v>137.01458333333332</v>
      </c>
      <c r="F384" s="2">
        <f>'c'!$E$8</f>
        <v>123.57500000000002</v>
      </c>
      <c r="G384" s="52">
        <f t="shared" si="141"/>
        <v>260.58958333333334</v>
      </c>
      <c r="H384" s="52">
        <f t="shared" si="133"/>
        <v>260.58958333333334</v>
      </c>
      <c r="I384" s="2">
        <f t="shared" si="142"/>
        <v>27.402916666666663</v>
      </c>
      <c r="J384" s="2">
        <f>propocet!$L$2</f>
        <v>18.9375</v>
      </c>
      <c r="K384" s="2">
        <f>propocet!$L$5</f>
        <v>23.362499999999997</v>
      </c>
      <c r="L384" s="2">
        <f>propocet!$L$9</f>
        <v>22.787500000000001</v>
      </c>
      <c r="M384" s="2">
        <f>propocet!$L$11</f>
        <v>16.7</v>
      </c>
      <c r="N384" s="2">
        <f>propocet!$L$12</f>
        <v>25.5625</v>
      </c>
      <c r="O384" s="2">
        <f>propocet!$L$13</f>
        <v>16.225000000000001</v>
      </c>
      <c r="P384" s="61">
        <f t="shared" si="143"/>
        <v>27.402916666666663</v>
      </c>
      <c r="Q384" s="52">
        <v>30</v>
      </c>
      <c r="R384" s="2">
        <f t="shared" si="144"/>
        <v>11.0625</v>
      </c>
      <c r="S384" s="2">
        <f t="shared" si="145"/>
        <v>6.6375000000000028</v>
      </c>
      <c r="T384" s="2">
        <f t="shared" si="146"/>
        <v>7.2124999999999986</v>
      </c>
      <c r="U384" s="2">
        <f t="shared" si="147"/>
        <v>13.3</v>
      </c>
      <c r="V384" s="2">
        <f t="shared" si="148"/>
        <v>4.4375</v>
      </c>
      <c r="W384" s="2">
        <f t="shared" si="149"/>
        <v>13.774999999999999</v>
      </c>
      <c r="X384" s="2">
        <f t="shared" si="150"/>
        <v>2.5970833333333374</v>
      </c>
      <c r="Y384" s="2">
        <f t="shared" si="150"/>
        <v>2.5970833333333374</v>
      </c>
      <c r="Z384" s="2">
        <f t="shared" si="150"/>
        <v>2.5970833333333374</v>
      </c>
      <c r="AA384" s="2">
        <f t="shared" si="151"/>
        <v>56.425000000000004</v>
      </c>
      <c r="AB384" s="61">
        <f t="shared" si="152"/>
        <v>0</v>
      </c>
      <c r="AC384" s="61">
        <f t="shared" si="153"/>
        <v>56.425000000000004</v>
      </c>
      <c r="AD384" s="2">
        <f t="shared" si="154"/>
        <v>-2.5970833333333374</v>
      </c>
      <c r="AE384" s="2">
        <f t="shared" si="134"/>
        <v>12.985416666666687</v>
      </c>
      <c r="AF384" s="52">
        <f t="shared" si="155"/>
        <v>69.410416666666691</v>
      </c>
      <c r="AG384" s="2">
        <f t="shared" si="135"/>
        <v>0</v>
      </c>
      <c r="AH384" s="67">
        <f t="shared" si="136"/>
        <v>0.21033459595959603</v>
      </c>
      <c r="AI384" s="67">
        <f t="shared" si="137"/>
        <v>0.78966540404040397</v>
      </c>
      <c r="AJ384" s="2">
        <f t="shared" si="138"/>
        <v>330.00000000000006</v>
      </c>
      <c r="AK384" s="2">
        <f t="shared" si="139"/>
        <v>330.00000000000006</v>
      </c>
    </row>
    <row r="385" spans="1:37" hidden="1">
      <c r="A385" t="s">
        <v>697</v>
      </c>
      <c r="B385">
        <v>1</v>
      </c>
      <c r="C385" s="2">
        <f>VLOOKUP(A385,LB460_CO!B:L,11,0)</f>
        <v>89.88958333333332</v>
      </c>
      <c r="D385" s="2">
        <f>'c'!$B$7</f>
        <v>47.125</v>
      </c>
      <c r="E385" s="2">
        <f t="shared" si="140"/>
        <v>137.01458333333332</v>
      </c>
      <c r="F385" s="2">
        <f>'c'!$E$8</f>
        <v>123.57500000000002</v>
      </c>
      <c r="G385" s="52">
        <f t="shared" si="141"/>
        <v>260.58958333333334</v>
      </c>
      <c r="H385" s="52">
        <f t="shared" si="133"/>
        <v>260.58958333333334</v>
      </c>
      <c r="I385" s="2">
        <f t="shared" si="142"/>
        <v>27.402916666666663</v>
      </c>
      <c r="J385" s="2">
        <f>propocet!$L$2</f>
        <v>18.9375</v>
      </c>
      <c r="K385" s="2">
        <f>propocet!$L$5</f>
        <v>23.362499999999997</v>
      </c>
      <c r="L385" s="2">
        <f>propocet!$L$9</f>
        <v>22.787500000000001</v>
      </c>
      <c r="M385" s="2">
        <f>propocet!$L$11</f>
        <v>16.7</v>
      </c>
      <c r="N385" s="2">
        <f>propocet!$L$12</f>
        <v>25.5625</v>
      </c>
      <c r="O385" s="2">
        <f>propocet!$L$13</f>
        <v>16.225000000000001</v>
      </c>
      <c r="P385" s="61">
        <f t="shared" si="143"/>
        <v>27.402916666666663</v>
      </c>
      <c r="Q385" s="52">
        <v>30</v>
      </c>
      <c r="R385" s="2">
        <f t="shared" si="144"/>
        <v>11.0625</v>
      </c>
      <c r="S385" s="2">
        <f t="shared" si="145"/>
        <v>6.6375000000000028</v>
      </c>
      <c r="T385" s="2">
        <f t="shared" si="146"/>
        <v>7.2124999999999986</v>
      </c>
      <c r="U385" s="2">
        <f t="shared" si="147"/>
        <v>13.3</v>
      </c>
      <c r="V385" s="2">
        <f t="shared" si="148"/>
        <v>4.4375</v>
      </c>
      <c r="W385" s="2">
        <f t="shared" si="149"/>
        <v>13.774999999999999</v>
      </c>
      <c r="X385" s="2">
        <f t="shared" si="150"/>
        <v>2.5970833333333374</v>
      </c>
      <c r="Y385" s="2">
        <f t="shared" si="150"/>
        <v>2.5970833333333374</v>
      </c>
      <c r="Z385" s="2">
        <f t="shared" si="150"/>
        <v>2.5970833333333374</v>
      </c>
      <c r="AA385" s="2">
        <f t="shared" si="151"/>
        <v>56.425000000000004</v>
      </c>
      <c r="AB385" s="61">
        <f t="shared" si="152"/>
        <v>0</v>
      </c>
      <c r="AC385" s="61">
        <f t="shared" si="153"/>
        <v>56.425000000000004</v>
      </c>
      <c r="AD385" s="2">
        <f t="shared" si="154"/>
        <v>-2.5970833333333374</v>
      </c>
      <c r="AE385" s="2">
        <f t="shared" si="134"/>
        <v>12.985416666666687</v>
      </c>
      <c r="AF385" s="52">
        <f t="shared" si="155"/>
        <v>69.410416666666691</v>
      </c>
      <c r="AG385" s="2">
        <f t="shared" si="135"/>
        <v>0</v>
      </c>
      <c r="AH385" s="67">
        <f t="shared" si="136"/>
        <v>0.21033459595959603</v>
      </c>
      <c r="AI385" s="67">
        <f t="shared" si="137"/>
        <v>0.78966540404040397</v>
      </c>
      <c r="AJ385" s="2">
        <f t="shared" si="138"/>
        <v>330.00000000000006</v>
      </c>
      <c r="AK385" s="2">
        <f t="shared" si="139"/>
        <v>330.00000000000006</v>
      </c>
    </row>
    <row r="386" spans="1:37" hidden="1">
      <c r="A386" t="s">
        <v>698</v>
      </c>
      <c r="B386">
        <v>1</v>
      </c>
      <c r="C386" s="2">
        <f>VLOOKUP(A386,LB460_CO!B:L,11,0)</f>
        <v>89.88958333333332</v>
      </c>
      <c r="D386" s="2">
        <f>'c'!$B$7</f>
        <v>47.125</v>
      </c>
      <c r="E386" s="2">
        <f t="shared" si="140"/>
        <v>137.01458333333332</v>
      </c>
      <c r="F386" s="2">
        <f>'c'!$E$8</f>
        <v>123.57500000000002</v>
      </c>
      <c r="G386" s="52">
        <f t="shared" si="141"/>
        <v>260.58958333333334</v>
      </c>
      <c r="H386" s="52">
        <f t="shared" si="133"/>
        <v>260.58958333333334</v>
      </c>
      <c r="I386" s="2">
        <f t="shared" si="142"/>
        <v>27.402916666666663</v>
      </c>
      <c r="J386" s="2">
        <f>propocet!$L$2</f>
        <v>18.9375</v>
      </c>
      <c r="K386" s="2">
        <f>propocet!$L$5</f>
        <v>23.362499999999997</v>
      </c>
      <c r="L386" s="2">
        <f>propocet!$L$9</f>
        <v>22.787500000000001</v>
      </c>
      <c r="M386" s="2">
        <f>propocet!$L$11</f>
        <v>16.7</v>
      </c>
      <c r="N386" s="2">
        <f>propocet!$L$12</f>
        <v>25.5625</v>
      </c>
      <c r="O386" s="2">
        <f>propocet!$L$13</f>
        <v>16.225000000000001</v>
      </c>
      <c r="P386" s="61">
        <f t="shared" si="143"/>
        <v>27.402916666666663</v>
      </c>
      <c r="Q386" s="52">
        <v>30</v>
      </c>
      <c r="R386" s="2">
        <f t="shared" si="144"/>
        <v>11.0625</v>
      </c>
      <c r="S386" s="2">
        <f t="shared" si="145"/>
        <v>6.6375000000000028</v>
      </c>
      <c r="T386" s="2">
        <f t="shared" si="146"/>
        <v>7.2124999999999986</v>
      </c>
      <c r="U386" s="2">
        <f t="shared" si="147"/>
        <v>13.3</v>
      </c>
      <c r="V386" s="2">
        <f t="shared" si="148"/>
        <v>4.4375</v>
      </c>
      <c r="W386" s="2">
        <f t="shared" si="149"/>
        <v>13.774999999999999</v>
      </c>
      <c r="X386" s="2">
        <f t="shared" si="150"/>
        <v>2.5970833333333374</v>
      </c>
      <c r="Y386" s="2">
        <f t="shared" si="150"/>
        <v>2.5970833333333374</v>
      </c>
      <c r="Z386" s="2">
        <f t="shared" si="150"/>
        <v>2.5970833333333374</v>
      </c>
      <c r="AA386" s="2">
        <f t="shared" si="151"/>
        <v>56.425000000000004</v>
      </c>
      <c r="AB386" s="61">
        <f t="shared" si="152"/>
        <v>0</v>
      </c>
      <c r="AC386" s="61">
        <f t="shared" si="153"/>
        <v>56.425000000000004</v>
      </c>
      <c r="AD386" s="2">
        <f t="shared" si="154"/>
        <v>-2.5970833333333374</v>
      </c>
      <c r="AE386" s="2">
        <f t="shared" si="134"/>
        <v>12.985416666666687</v>
      </c>
      <c r="AF386" s="52">
        <f t="shared" si="155"/>
        <v>69.410416666666691</v>
      </c>
      <c r="AG386" s="2">
        <f t="shared" si="135"/>
        <v>0</v>
      </c>
      <c r="AH386" s="67">
        <f t="shared" si="136"/>
        <v>0.21033459595959603</v>
      </c>
      <c r="AI386" s="67">
        <f t="shared" si="137"/>
        <v>0.78966540404040397</v>
      </c>
      <c r="AJ386" s="2">
        <f t="shared" si="138"/>
        <v>330.00000000000006</v>
      </c>
      <c r="AK386" s="2">
        <f t="shared" si="139"/>
        <v>330.00000000000006</v>
      </c>
    </row>
    <row r="387" spans="1:37">
      <c r="A387" t="s">
        <v>676</v>
      </c>
      <c r="B387">
        <v>1</v>
      </c>
      <c r="C387" s="2">
        <f>VLOOKUP(A387,LB460_CO!B:L,11,0)</f>
        <v>135.29895833333333</v>
      </c>
      <c r="D387" s="2">
        <f>'c'!$B$7</f>
        <v>47.125</v>
      </c>
      <c r="E387" s="2">
        <f t="shared" si="140"/>
        <v>182.42395833333333</v>
      </c>
      <c r="F387" s="2">
        <f>'c'!$E$8</f>
        <v>123.57500000000002</v>
      </c>
      <c r="G387" s="52">
        <f t="shared" si="141"/>
        <v>305.99895833333335</v>
      </c>
      <c r="H387" s="52">
        <f t="shared" ref="H387:H450" si="156">G387*B387</f>
        <v>305.99895833333335</v>
      </c>
      <c r="I387" s="2">
        <f t="shared" si="142"/>
        <v>36.484791666666666</v>
      </c>
      <c r="J387" s="2">
        <f>propocet!$L$2</f>
        <v>18.9375</v>
      </c>
      <c r="K387" s="2">
        <f>propocet!$L$5</f>
        <v>23.362499999999997</v>
      </c>
      <c r="L387" s="2">
        <f>propocet!$L$9</f>
        <v>22.787500000000001</v>
      </c>
      <c r="M387" s="2">
        <f>propocet!$L$11</f>
        <v>16.7</v>
      </c>
      <c r="N387" s="2">
        <f>propocet!$L$12</f>
        <v>25.5625</v>
      </c>
      <c r="O387" s="2">
        <f>propocet!$L$13</f>
        <v>16.225000000000001</v>
      </c>
      <c r="P387" s="61">
        <f t="shared" si="143"/>
        <v>36.484791666666666</v>
      </c>
      <c r="Q387" s="52">
        <v>30</v>
      </c>
      <c r="R387" s="2">
        <f t="shared" si="144"/>
        <v>11.0625</v>
      </c>
      <c r="S387" s="2">
        <f t="shared" si="145"/>
        <v>6.6375000000000028</v>
      </c>
      <c r="T387" s="2">
        <f t="shared" si="146"/>
        <v>7.2124999999999986</v>
      </c>
      <c r="U387" s="2">
        <f t="shared" si="147"/>
        <v>13.3</v>
      </c>
      <c r="V387" s="2">
        <f t="shared" si="148"/>
        <v>4.4375</v>
      </c>
      <c r="W387" s="2">
        <f t="shared" si="149"/>
        <v>13.774999999999999</v>
      </c>
      <c r="X387" s="2">
        <f t="shared" si="150"/>
        <v>-6.4847916666666663</v>
      </c>
      <c r="Y387" s="2">
        <f t="shared" si="150"/>
        <v>-6.4847916666666663</v>
      </c>
      <c r="Z387" s="2">
        <f t="shared" si="150"/>
        <v>-6.4847916666666663</v>
      </c>
      <c r="AA387" s="2">
        <f t="shared" si="151"/>
        <v>56.425000000000004</v>
      </c>
      <c r="AB387" s="61">
        <f t="shared" si="152"/>
        <v>38.908749999999998</v>
      </c>
      <c r="AC387" s="61">
        <f t="shared" si="153"/>
        <v>95.333750000000009</v>
      </c>
      <c r="AD387" s="2">
        <f t="shared" si="154"/>
        <v>6.4847916666666663</v>
      </c>
      <c r="AE387" s="2">
        <f t="shared" ref="AE387:AE450" si="157">IF(AD387&lt;0,(-1)*AD387*5,0)</f>
        <v>0</v>
      </c>
      <c r="AF387" s="52">
        <f t="shared" si="155"/>
        <v>95.333750000000009</v>
      </c>
      <c r="AG387" s="2">
        <f t="shared" ref="AG387:AG450" si="158">IF(AD387&gt;0,AD387*5,0)</f>
        <v>32.423958333333331</v>
      </c>
      <c r="AH387" s="67">
        <f t="shared" ref="AH387:AH450" si="159">AF387/(11*IF(AD387&gt;0,P387,Q387))</f>
        <v>0.23754293637292834</v>
      </c>
      <c r="AI387" s="67">
        <f t="shared" ref="AI387:AI450" si="160">1-AH387</f>
        <v>0.76245706362707166</v>
      </c>
      <c r="AJ387" s="2">
        <f t="shared" ref="AJ387:AJ450" si="161">AC387+G387+AE387</f>
        <v>401.33270833333336</v>
      </c>
      <c r="AK387" s="2">
        <f t="shared" ref="AK387:AK450" si="162">AJ387*B387</f>
        <v>401.33270833333336</v>
      </c>
    </row>
    <row r="388" spans="1:37">
      <c r="A388" t="s">
        <v>718</v>
      </c>
      <c r="B388">
        <v>2</v>
      </c>
      <c r="C388" s="2">
        <f>VLOOKUP(A388,LB460_CO!B:L,11,0)</f>
        <v>111.11458333333334</v>
      </c>
      <c r="D388" s="2">
        <f>'c'!$B$7</f>
        <v>47.125</v>
      </c>
      <c r="E388" s="2">
        <f t="shared" si="140"/>
        <v>158.23958333333334</v>
      </c>
      <c r="F388" s="2">
        <f>'c'!$E$8</f>
        <v>123.57500000000002</v>
      </c>
      <c r="G388" s="52">
        <f t="shared" si="141"/>
        <v>281.81458333333336</v>
      </c>
      <c r="H388" s="52">
        <f t="shared" si="156"/>
        <v>563.62916666666672</v>
      </c>
      <c r="I388" s="2">
        <f t="shared" si="142"/>
        <v>31.647916666666667</v>
      </c>
      <c r="J388" s="2">
        <f>propocet!$L$2</f>
        <v>18.9375</v>
      </c>
      <c r="K388" s="2">
        <f>propocet!$L$5</f>
        <v>23.362499999999997</v>
      </c>
      <c r="L388" s="2">
        <f>propocet!$L$9</f>
        <v>22.787500000000001</v>
      </c>
      <c r="M388" s="2">
        <f>propocet!$L$11</f>
        <v>16.7</v>
      </c>
      <c r="N388" s="2">
        <f>propocet!$L$12</f>
        <v>25.5625</v>
      </c>
      <c r="O388" s="2">
        <f>propocet!$L$13</f>
        <v>16.225000000000001</v>
      </c>
      <c r="P388" s="61">
        <f t="shared" si="143"/>
        <v>31.647916666666667</v>
      </c>
      <c r="Q388" s="52">
        <v>30</v>
      </c>
      <c r="R388" s="2">
        <f t="shared" si="144"/>
        <v>11.0625</v>
      </c>
      <c r="S388" s="2">
        <f t="shared" si="145"/>
        <v>6.6375000000000028</v>
      </c>
      <c r="T388" s="2">
        <f t="shared" si="146"/>
        <v>7.2124999999999986</v>
      </c>
      <c r="U388" s="2">
        <f t="shared" si="147"/>
        <v>13.3</v>
      </c>
      <c r="V388" s="2">
        <f t="shared" si="148"/>
        <v>4.4375</v>
      </c>
      <c r="W388" s="2">
        <f t="shared" si="149"/>
        <v>13.774999999999999</v>
      </c>
      <c r="X388" s="2">
        <f t="shared" si="150"/>
        <v>-1.6479166666666671</v>
      </c>
      <c r="Y388" s="2">
        <f t="shared" si="150"/>
        <v>-1.6479166666666671</v>
      </c>
      <c r="Z388" s="2">
        <f t="shared" si="150"/>
        <v>-1.6479166666666671</v>
      </c>
      <c r="AA388" s="2">
        <f t="shared" si="151"/>
        <v>56.425000000000004</v>
      </c>
      <c r="AB388" s="61">
        <f t="shared" si="152"/>
        <v>9.8875000000000028</v>
      </c>
      <c r="AC388" s="61">
        <f t="shared" si="153"/>
        <v>66.3125</v>
      </c>
      <c r="AD388" s="2">
        <f t="shared" si="154"/>
        <v>1.6479166666666671</v>
      </c>
      <c r="AE388" s="2">
        <f t="shared" si="157"/>
        <v>0</v>
      </c>
      <c r="AF388" s="52">
        <f t="shared" si="155"/>
        <v>66.3125</v>
      </c>
      <c r="AG388" s="2">
        <f t="shared" si="158"/>
        <v>8.2395833333333357</v>
      </c>
      <c r="AH388" s="67">
        <f t="shared" si="159"/>
        <v>0.19048359973907994</v>
      </c>
      <c r="AI388" s="67">
        <f t="shared" si="160"/>
        <v>0.80951640026092009</v>
      </c>
      <c r="AJ388" s="2">
        <f t="shared" si="161"/>
        <v>348.12708333333336</v>
      </c>
      <c r="AK388" s="2">
        <f t="shared" si="162"/>
        <v>696.25416666666672</v>
      </c>
    </row>
    <row r="389" spans="1:37">
      <c r="A389" t="s">
        <v>510</v>
      </c>
      <c r="B389">
        <v>10</v>
      </c>
      <c r="C389" s="2">
        <f>VLOOKUP(A389,LB460_CO!B:L,11,0)</f>
        <v>178.5625</v>
      </c>
      <c r="D389" s="2">
        <f>'c'!$B$7</f>
        <v>47.125</v>
      </c>
      <c r="E389" s="2">
        <f t="shared" si="140"/>
        <v>225.6875</v>
      </c>
      <c r="F389" s="2">
        <f>'c'!$E$8</f>
        <v>123.57500000000002</v>
      </c>
      <c r="G389" s="52">
        <f t="shared" si="141"/>
        <v>349.26250000000005</v>
      </c>
      <c r="H389" s="52">
        <f t="shared" si="156"/>
        <v>3492.6250000000005</v>
      </c>
      <c r="I389" s="2">
        <f t="shared" si="142"/>
        <v>45.137500000000003</v>
      </c>
      <c r="J389" s="2">
        <f>propocet!$L$2</f>
        <v>18.9375</v>
      </c>
      <c r="K389" s="2">
        <f>propocet!$L$5</f>
        <v>23.362499999999997</v>
      </c>
      <c r="L389" s="2">
        <f>propocet!$L$9</f>
        <v>22.787500000000001</v>
      </c>
      <c r="M389" s="2">
        <f>propocet!$L$11</f>
        <v>16.7</v>
      </c>
      <c r="N389" s="2">
        <f>propocet!$L$12</f>
        <v>25.5625</v>
      </c>
      <c r="O389" s="2">
        <f>propocet!$L$13</f>
        <v>16.225000000000001</v>
      </c>
      <c r="P389" s="61">
        <f t="shared" si="143"/>
        <v>45.137500000000003</v>
      </c>
      <c r="Q389" s="52">
        <v>30</v>
      </c>
      <c r="R389" s="2">
        <f t="shared" si="144"/>
        <v>11.0625</v>
      </c>
      <c r="S389" s="2">
        <f t="shared" si="145"/>
        <v>6.6375000000000028</v>
      </c>
      <c r="T389" s="2">
        <f t="shared" si="146"/>
        <v>7.2124999999999986</v>
      </c>
      <c r="U389" s="2">
        <f t="shared" si="147"/>
        <v>13.3</v>
      </c>
      <c r="V389" s="2">
        <f t="shared" si="148"/>
        <v>4.4375</v>
      </c>
      <c r="W389" s="2">
        <f t="shared" si="149"/>
        <v>13.774999999999999</v>
      </c>
      <c r="X389" s="2">
        <f t="shared" si="150"/>
        <v>-15.137500000000003</v>
      </c>
      <c r="Y389" s="2">
        <f t="shared" si="150"/>
        <v>-15.137500000000003</v>
      </c>
      <c r="Z389" s="2">
        <f t="shared" si="150"/>
        <v>-15.137500000000003</v>
      </c>
      <c r="AA389" s="2">
        <f t="shared" si="151"/>
        <v>56.425000000000004</v>
      </c>
      <c r="AB389" s="61">
        <f t="shared" si="152"/>
        <v>90.825000000000017</v>
      </c>
      <c r="AC389" s="61">
        <f t="shared" si="153"/>
        <v>147.25000000000003</v>
      </c>
      <c r="AD389" s="2">
        <f t="shared" si="154"/>
        <v>15.137500000000003</v>
      </c>
      <c r="AE389" s="2">
        <f t="shared" si="157"/>
        <v>0</v>
      </c>
      <c r="AF389" s="52">
        <f t="shared" si="155"/>
        <v>147.25000000000003</v>
      </c>
      <c r="AG389" s="2">
        <f t="shared" si="158"/>
        <v>75.687500000000014</v>
      </c>
      <c r="AH389" s="67">
        <f t="shared" si="159"/>
        <v>0.29656856574607893</v>
      </c>
      <c r="AI389" s="67">
        <f t="shared" si="160"/>
        <v>0.70343143425392107</v>
      </c>
      <c r="AJ389" s="2">
        <f t="shared" si="161"/>
        <v>496.51250000000005</v>
      </c>
      <c r="AK389" s="2">
        <f t="shared" si="162"/>
        <v>4965.125</v>
      </c>
    </row>
    <row r="390" spans="1:37" hidden="1">
      <c r="A390" t="s">
        <v>757</v>
      </c>
      <c r="B390">
        <v>1</v>
      </c>
      <c r="C390" s="2">
        <f>VLOOKUP(A390,LB460_CO!B:L,11,0)</f>
        <v>63.274999999999999</v>
      </c>
      <c r="D390" s="2">
        <f>'c'!$B$7</f>
        <v>47.125</v>
      </c>
      <c r="E390" s="2">
        <f t="shared" si="140"/>
        <v>110.4</v>
      </c>
      <c r="F390" s="2">
        <f>'c'!$E$8</f>
        <v>123.57500000000002</v>
      </c>
      <c r="G390" s="52">
        <f t="shared" si="141"/>
        <v>233.97500000000002</v>
      </c>
      <c r="H390" s="52">
        <f t="shared" si="156"/>
        <v>233.97500000000002</v>
      </c>
      <c r="I390" s="2">
        <f t="shared" si="142"/>
        <v>22.080000000000002</v>
      </c>
      <c r="J390" s="2">
        <f>propocet!$L$2</f>
        <v>18.9375</v>
      </c>
      <c r="K390" s="2">
        <f>propocet!$L$5</f>
        <v>23.362499999999997</v>
      </c>
      <c r="L390" s="2">
        <f>propocet!$L$9</f>
        <v>22.787500000000001</v>
      </c>
      <c r="M390" s="2">
        <f>propocet!$L$11</f>
        <v>16.7</v>
      </c>
      <c r="N390" s="2">
        <f>propocet!$L$12</f>
        <v>25.5625</v>
      </c>
      <c r="O390" s="2">
        <f>propocet!$L$13</f>
        <v>16.225000000000001</v>
      </c>
      <c r="P390" s="61">
        <f t="shared" si="143"/>
        <v>25.5625</v>
      </c>
      <c r="Q390" s="52">
        <v>30</v>
      </c>
      <c r="R390" s="2">
        <f t="shared" si="144"/>
        <v>11.0625</v>
      </c>
      <c r="S390" s="2">
        <f t="shared" si="145"/>
        <v>6.6375000000000028</v>
      </c>
      <c r="T390" s="2">
        <f t="shared" si="146"/>
        <v>7.2124999999999986</v>
      </c>
      <c r="U390" s="2">
        <f t="shared" si="147"/>
        <v>13.3</v>
      </c>
      <c r="V390" s="2">
        <f t="shared" si="148"/>
        <v>4.4375</v>
      </c>
      <c r="W390" s="2">
        <f t="shared" si="149"/>
        <v>13.774999999999999</v>
      </c>
      <c r="X390" s="2">
        <f t="shared" si="150"/>
        <v>7.9199999999999982</v>
      </c>
      <c r="Y390" s="2">
        <f t="shared" si="150"/>
        <v>7.9199999999999982</v>
      </c>
      <c r="Z390" s="2">
        <f t="shared" si="150"/>
        <v>7.9199999999999982</v>
      </c>
      <c r="AA390" s="2">
        <f t="shared" si="151"/>
        <v>56.425000000000004</v>
      </c>
      <c r="AB390" s="61">
        <f t="shared" si="152"/>
        <v>0</v>
      </c>
      <c r="AC390" s="61">
        <f t="shared" si="153"/>
        <v>56.425000000000004</v>
      </c>
      <c r="AD390" s="2">
        <f t="shared" si="154"/>
        <v>-4.4375</v>
      </c>
      <c r="AE390" s="2">
        <f t="shared" si="157"/>
        <v>22.1875</v>
      </c>
      <c r="AF390" s="52">
        <f t="shared" si="155"/>
        <v>78.612500000000011</v>
      </c>
      <c r="AG390" s="2">
        <f t="shared" si="158"/>
        <v>0</v>
      </c>
      <c r="AH390" s="67">
        <f t="shared" si="159"/>
        <v>0.238219696969697</v>
      </c>
      <c r="AI390" s="67">
        <f t="shared" si="160"/>
        <v>0.76178030303030297</v>
      </c>
      <c r="AJ390" s="2">
        <f t="shared" si="161"/>
        <v>312.58750000000003</v>
      </c>
      <c r="AK390" s="2">
        <f t="shared" si="162"/>
        <v>312.58750000000003</v>
      </c>
    </row>
    <row r="391" spans="1:37">
      <c r="A391" t="s">
        <v>511</v>
      </c>
      <c r="B391">
        <v>2</v>
      </c>
      <c r="C391" s="2">
        <f>VLOOKUP(A391,LB460_CO!B:L,11,0)</f>
        <v>178.5625</v>
      </c>
      <c r="D391" s="2">
        <f>'c'!$B$7</f>
        <v>47.125</v>
      </c>
      <c r="E391" s="2">
        <f t="shared" si="140"/>
        <v>225.6875</v>
      </c>
      <c r="F391" s="2">
        <f>'c'!$E$8</f>
        <v>123.57500000000002</v>
      </c>
      <c r="G391" s="52">
        <f t="shared" si="141"/>
        <v>349.26250000000005</v>
      </c>
      <c r="H391" s="52">
        <f t="shared" si="156"/>
        <v>698.52500000000009</v>
      </c>
      <c r="I391" s="2">
        <f t="shared" si="142"/>
        <v>45.137500000000003</v>
      </c>
      <c r="J391" s="2">
        <f>propocet!$L$2</f>
        <v>18.9375</v>
      </c>
      <c r="K391" s="2">
        <f>propocet!$L$5</f>
        <v>23.362499999999997</v>
      </c>
      <c r="L391" s="2">
        <f>propocet!$L$9</f>
        <v>22.787500000000001</v>
      </c>
      <c r="M391" s="2">
        <f>propocet!$L$11</f>
        <v>16.7</v>
      </c>
      <c r="N391" s="2">
        <f>propocet!$L$12</f>
        <v>25.5625</v>
      </c>
      <c r="O391" s="2">
        <f>propocet!$L$13</f>
        <v>16.225000000000001</v>
      </c>
      <c r="P391" s="61">
        <f t="shared" si="143"/>
        <v>45.137500000000003</v>
      </c>
      <c r="Q391" s="52">
        <v>30</v>
      </c>
      <c r="R391" s="2">
        <f t="shared" si="144"/>
        <v>11.0625</v>
      </c>
      <c r="S391" s="2">
        <f t="shared" si="145"/>
        <v>6.6375000000000028</v>
      </c>
      <c r="T391" s="2">
        <f t="shared" si="146"/>
        <v>7.2124999999999986</v>
      </c>
      <c r="U391" s="2">
        <f t="shared" si="147"/>
        <v>13.3</v>
      </c>
      <c r="V391" s="2">
        <f t="shared" si="148"/>
        <v>4.4375</v>
      </c>
      <c r="W391" s="2">
        <f t="shared" si="149"/>
        <v>13.774999999999999</v>
      </c>
      <c r="X391" s="2">
        <f t="shared" si="150"/>
        <v>-15.137500000000003</v>
      </c>
      <c r="Y391" s="2">
        <f t="shared" si="150"/>
        <v>-15.137500000000003</v>
      </c>
      <c r="Z391" s="2">
        <f t="shared" si="150"/>
        <v>-15.137500000000003</v>
      </c>
      <c r="AA391" s="2">
        <f t="shared" si="151"/>
        <v>56.425000000000004</v>
      </c>
      <c r="AB391" s="61">
        <f t="shared" si="152"/>
        <v>90.825000000000017</v>
      </c>
      <c r="AC391" s="61">
        <f t="shared" si="153"/>
        <v>147.25000000000003</v>
      </c>
      <c r="AD391" s="2">
        <f t="shared" si="154"/>
        <v>15.137500000000003</v>
      </c>
      <c r="AE391" s="2">
        <f t="shared" si="157"/>
        <v>0</v>
      </c>
      <c r="AF391" s="52">
        <f t="shared" si="155"/>
        <v>147.25000000000003</v>
      </c>
      <c r="AG391" s="2">
        <f t="shared" si="158"/>
        <v>75.687500000000014</v>
      </c>
      <c r="AH391" s="67">
        <f t="shared" si="159"/>
        <v>0.29656856574607893</v>
      </c>
      <c r="AI391" s="67">
        <f t="shared" si="160"/>
        <v>0.70343143425392107</v>
      </c>
      <c r="AJ391" s="2">
        <f t="shared" si="161"/>
        <v>496.51250000000005</v>
      </c>
      <c r="AK391" s="2">
        <f t="shared" si="162"/>
        <v>993.02500000000009</v>
      </c>
    </row>
    <row r="392" spans="1:37" hidden="1">
      <c r="A392" t="s">
        <v>758</v>
      </c>
      <c r="B392">
        <v>2</v>
      </c>
      <c r="C392" s="2">
        <f>VLOOKUP(A392,LB460_CO!B:L,11,0)</f>
        <v>47.807291666666664</v>
      </c>
      <c r="D392" s="2">
        <f>'c'!$B$7</f>
        <v>47.125</v>
      </c>
      <c r="E392" s="2">
        <f t="shared" si="140"/>
        <v>94.932291666666657</v>
      </c>
      <c r="F392" s="2">
        <f>'c'!$E$8</f>
        <v>123.57500000000002</v>
      </c>
      <c r="G392" s="52">
        <f t="shared" si="141"/>
        <v>218.50729166666667</v>
      </c>
      <c r="H392" s="52">
        <f t="shared" si="156"/>
        <v>437.01458333333335</v>
      </c>
      <c r="I392" s="2">
        <f t="shared" si="142"/>
        <v>18.986458333333331</v>
      </c>
      <c r="J392" s="2">
        <f>propocet!$L$2</f>
        <v>18.9375</v>
      </c>
      <c r="K392" s="2">
        <f>propocet!$L$5</f>
        <v>23.362499999999997</v>
      </c>
      <c r="L392" s="2">
        <f>propocet!$L$9</f>
        <v>22.787500000000001</v>
      </c>
      <c r="M392" s="2">
        <f>propocet!$L$11</f>
        <v>16.7</v>
      </c>
      <c r="N392" s="2">
        <f>propocet!$L$12</f>
        <v>25.5625</v>
      </c>
      <c r="O392" s="2">
        <f>propocet!$L$13</f>
        <v>16.225000000000001</v>
      </c>
      <c r="P392" s="61">
        <f t="shared" si="143"/>
        <v>25.5625</v>
      </c>
      <c r="Q392" s="52">
        <v>30</v>
      </c>
      <c r="R392" s="2">
        <f t="shared" si="144"/>
        <v>11.0625</v>
      </c>
      <c r="S392" s="2">
        <f t="shared" si="145"/>
        <v>6.6375000000000028</v>
      </c>
      <c r="T392" s="2">
        <f t="shared" si="146"/>
        <v>7.2124999999999986</v>
      </c>
      <c r="U392" s="2">
        <f t="shared" si="147"/>
        <v>13.3</v>
      </c>
      <c r="V392" s="2">
        <f t="shared" si="148"/>
        <v>4.4375</v>
      </c>
      <c r="W392" s="2">
        <f t="shared" si="149"/>
        <v>13.774999999999999</v>
      </c>
      <c r="X392" s="2">
        <f t="shared" si="150"/>
        <v>11.013541666666669</v>
      </c>
      <c r="Y392" s="2">
        <f t="shared" si="150"/>
        <v>11.013541666666669</v>
      </c>
      <c r="Z392" s="2">
        <f t="shared" si="150"/>
        <v>11.013541666666669</v>
      </c>
      <c r="AA392" s="2">
        <f t="shared" si="151"/>
        <v>56.425000000000004</v>
      </c>
      <c r="AB392" s="61">
        <f t="shared" si="152"/>
        <v>0</v>
      </c>
      <c r="AC392" s="61">
        <f t="shared" si="153"/>
        <v>56.425000000000004</v>
      </c>
      <c r="AD392" s="2">
        <f t="shared" si="154"/>
        <v>-4.4375</v>
      </c>
      <c r="AE392" s="2">
        <f t="shared" si="157"/>
        <v>22.1875</v>
      </c>
      <c r="AF392" s="52">
        <f t="shared" si="155"/>
        <v>78.612500000000011</v>
      </c>
      <c r="AG392" s="2">
        <f t="shared" si="158"/>
        <v>0</v>
      </c>
      <c r="AH392" s="67">
        <f t="shared" si="159"/>
        <v>0.238219696969697</v>
      </c>
      <c r="AI392" s="67">
        <f t="shared" si="160"/>
        <v>0.76178030303030297</v>
      </c>
      <c r="AJ392" s="2">
        <f t="shared" si="161"/>
        <v>297.11979166666669</v>
      </c>
      <c r="AK392" s="2">
        <f t="shared" si="162"/>
        <v>594.23958333333337</v>
      </c>
    </row>
    <row r="393" spans="1:37">
      <c r="A393" t="s">
        <v>357</v>
      </c>
      <c r="B393">
        <v>1</v>
      </c>
      <c r="C393" s="2">
        <f>VLOOKUP(A393,LB460_CO!B:L,11,0)</f>
        <v>221.01249999999999</v>
      </c>
      <c r="D393" s="2">
        <f>'c'!$B$7</f>
        <v>47.125</v>
      </c>
      <c r="E393" s="2">
        <f t="shared" si="140"/>
        <v>268.13749999999999</v>
      </c>
      <c r="F393" s="2">
        <f>'c'!$E$8</f>
        <v>123.57500000000002</v>
      </c>
      <c r="G393" s="52">
        <f t="shared" si="141"/>
        <v>391.71249999999998</v>
      </c>
      <c r="H393" s="52">
        <f t="shared" si="156"/>
        <v>391.71249999999998</v>
      </c>
      <c r="I393" s="2">
        <f t="shared" si="142"/>
        <v>53.627499999999998</v>
      </c>
      <c r="J393" s="2">
        <f>propocet!$L$2</f>
        <v>18.9375</v>
      </c>
      <c r="K393" s="2">
        <f>propocet!$L$5</f>
        <v>23.362499999999997</v>
      </c>
      <c r="L393" s="2">
        <f>propocet!$L$9</f>
        <v>22.787500000000001</v>
      </c>
      <c r="M393" s="2">
        <f>propocet!$L$11</f>
        <v>16.7</v>
      </c>
      <c r="N393" s="2">
        <f>propocet!$L$12</f>
        <v>25.5625</v>
      </c>
      <c r="O393" s="2">
        <f>propocet!$L$13</f>
        <v>16.225000000000001</v>
      </c>
      <c r="P393" s="61">
        <f t="shared" si="143"/>
        <v>53.627499999999998</v>
      </c>
      <c r="Q393" s="52">
        <v>30</v>
      </c>
      <c r="R393" s="2">
        <f t="shared" si="144"/>
        <v>11.0625</v>
      </c>
      <c r="S393" s="2">
        <f t="shared" si="145"/>
        <v>6.6375000000000028</v>
      </c>
      <c r="T393" s="2">
        <f t="shared" si="146"/>
        <v>7.2124999999999986</v>
      </c>
      <c r="U393" s="2">
        <f t="shared" si="147"/>
        <v>13.3</v>
      </c>
      <c r="V393" s="2">
        <f t="shared" si="148"/>
        <v>4.4375</v>
      </c>
      <c r="W393" s="2">
        <f t="shared" si="149"/>
        <v>13.774999999999999</v>
      </c>
      <c r="X393" s="2">
        <f t="shared" si="150"/>
        <v>-23.627499999999998</v>
      </c>
      <c r="Y393" s="2">
        <f t="shared" si="150"/>
        <v>-23.627499999999998</v>
      </c>
      <c r="Z393" s="2">
        <f t="shared" si="150"/>
        <v>-23.627499999999998</v>
      </c>
      <c r="AA393" s="2">
        <f t="shared" si="151"/>
        <v>56.425000000000004</v>
      </c>
      <c r="AB393" s="61">
        <f t="shared" si="152"/>
        <v>141.76499999999999</v>
      </c>
      <c r="AC393" s="61">
        <f t="shared" si="153"/>
        <v>198.19</v>
      </c>
      <c r="AD393" s="2">
        <f t="shared" si="154"/>
        <v>23.627499999999998</v>
      </c>
      <c r="AE393" s="2">
        <f t="shared" si="157"/>
        <v>0</v>
      </c>
      <c r="AF393" s="52">
        <f t="shared" si="155"/>
        <v>198.19</v>
      </c>
      <c r="AG393" s="2">
        <f t="shared" si="158"/>
        <v>118.13749999999999</v>
      </c>
      <c r="AH393" s="67">
        <f t="shared" si="159"/>
        <v>0.33597077483143406</v>
      </c>
      <c r="AI393" s="67">
        <f t="shared" si="160"/>
        <v>0.664029225168566</v>
      </c>
      <c r="AJ393" s="2">
        <f t="shared" si="161"/>
        <v>589.90249999999992</v>
      </c>
      <c r="AK393" s="2">
        <f t="shared" si="162"/>
        <v>589.90249999999992</v>
      </c>
    </row>
    <row r="394" spans="1:37">
      <c r="A394" t="s">
        <v>178</v>
      </c>
      <c r="B394">
        <v>1</v>
      </c>
      <c r="C394" s="2">
        <f>VLOOKUP(A394,LB460_CO!B:L,11,0)</f>
        <v>109.40208333333334</v>
      </c>
      <c r="D394" s="2">
        <f>'c'!$B$7</f>
        <v>47.125</v>
      </c>
      <c r="E394" s="2">
        <f t="shared" si="140"/>
        <v>156.52708333333334</v>
      </c>
      <c r="F394" s="2">
        <f>'c'!$E$8</f>
        <v>123.57500000000002</v>
      </c>
      <c r="G394" s="52">
        <f t="shared" si="141"/>
        <v>280.10208333333333</v>
      </c>
      <c r="H394" s="52">
        <f t="shared" si="156"/>
        <v>280.10208333333333</v>
      </c>
      <c r="I394" s="2">
        <f t="shared" si="142"/>
        <v>31.305416666666666</v>
      </c>
      <c r="J394" s="2">
        <f>propocet!$L$2</f>
        <v>18.9375</v>
      </c>
      <c r="K394" s="2">
        <f>propocet!$L$5</f>
        <v>23.362499999999997</v>
      </c>
      <c r="L394" s="2">
        <f>propocet!$L$9</f>
        <v>22.787500000000001</v>
      </c>
      <c r="M394" s="2">
        <f>propocet!$L$11</f>
        <v>16.7</v>
      </c>
      <c r="N394" s="2">
        <f>propocet!$L$12</f>
        <v>25.5625</v>
      </c>
      <c r="O394" s="2">
        <f>propocet!$L$13</f>
        <v>16.225000000000001</v>
      </c>
      <c r="P394" s="61">
        <f t="shared" si="143"/>
        <v>31.305416666666666</v>
      </c>
      <c r="Q394" s="52">
        <v>30</v>
      </c>
      <c r="R394" s="2">
        <f t="shared" si="144"/>
        <v>11.0625</v>
      </c>
      <c r="S394" s="2">
        <f t="shared" si="145"/>
        <v>6.6375000000000028</v>
      </c>
      <c r="T394" s="2">
        <f t="shared" si="146"/>
        <v>7.2124999999999986</v>
      </c>
      <c r="U394" s="2">
        <f t="shared" si="147"/>
        <v>13.3</v>
      </c>
      <c r="V394" s="2">
        <f t="shared" si="148"/>
        <v>4.4375</v>
      </c>
      <c r="W394" s="2">
        <f t="shared" si="149"/>
        <v>13.774999999999999</v>
      </c>
      <c r="X394" s="2">
        <f t="shared" si="150"/>
        <v>-1.305416666666666</v>
      </c>
      <c r="Y394" s="2">
        <f t="shared" si="150"/>
        <v>-1.305416666666666</v>
      </c>
      <c r="Z394" s="2">
        <f t="shared" si="150"/>
        <v>-1.305416666666666</v>
      </c>
      <c r="AA394" s="2">
        <f t="shared" si="151"/>
        <v>56.425000000000004</v>
      </c>
      <c r="AB394" s="61">
        <f t="shared" si="152"/>
        <v>7.832499999999996</v>
      </c>
      <c r="AC394" s="61">
        <f t="shared" si="153"/>
        <v>64.257499999999993</v>
      </c>
      <c r="AD394" s="2">
        <f t="shared" si="154"/>
        <v>1.305416666666666</v>
      </c>
      <c r="AE394" s="2">
        <f t="shared" si="157"/>
        <v>0</v>
      </c>
      <c r="AF394" s="52">
        <f t="shared" si="155"/>
        <v>64.257499999999993</v>
      </c>
      <c r="AG394" s="2">
        <f t="shared" si="158"/>
        <v>6.52708333333333</v>
      </c>
      <c r="AH394" s="67">
        <f t="shared" si="159"/>
        <v>0.18660000508189717</v>
      </c>
      <c r="AI394" s="67">
        <f t="shared" si="160"/>
        <v>0.81339999491810278</v>
      </c>
      <c r="AJ394" s="2">
        <f t="shared" si="161"/>
        <v>344.35958333333332</v>
      </c>
      <c r="AK394" s="2">
        <f t="shared" si="162"/>
        <v>344.35958333333332</v>
      </c>
    </row>
    <row r="395" spans="1:37">
      <c r="A395" t="s">
        <v>437</v>
      </c>
      <c r="B395">
        <v>1</v>
      </c>
      <c r="C395" s="2">
        <f>VLOOKUP(A395,LB460_CO!B:L,11,0)</f>
        <v>168.46458333333334</v>
      </c>
      <c r="D395" s="2">
        <f>'c'!$B$7</f>
        <v>47.125</v>
      </c>
      <c r="E395" s="2">
        <f t="shared" si="140"/>
        <v>215.58958333333334</v>
      </c>
      <c r="F395" s="2">
        <f>'c'!$E$8</f>
        <v>123.57500000000002</v>
      </c>
      <c r="G395" s="52">
        <f t="shared" si="141"/>
        <v>339.16458333333333</v>
      </c>
      <c r="H395" s="52">
        <f t="shared" si="156"/>
        <v>339.16458333333333</v>
      </c>
      <c r="I395" s="2">
        <f t="shared" si="142"/>
        <v>43.117916666666666</v>
      </c>
      <c r="J395" s="2">
        <f>propocet!$L$2</f>
        <v>18.9375</v>
      </c>
      <c r="K395" s="2">
        <f>propocet!$L$5</f>
        <v>23.362499999999997</v>
      </c>
      <c r="L395" s="2">
        <f>propocet!$L$9</f>
        <v>22.787500000000001</v>
      </c>
      <c r="M395" s="2">
        <f>propocet!$L$11</f>
        <v>16.7</v>
      </c>
      <c r="N395" s="2">
        <f>propocet!$L$12</f>
        <v>25.5625</v>
      </c>
      <c r="O395" s="2">
        <f>propocet!$L$13</f>
        <v>16.225000000000001</v>
      </c>
      <c r="P395" s="61">
        <f t="shared" si="143"/>
        <v>43.117916666666666</v>
      </c>
      <c r="Q395" s="52">
        <v>30</v>
      </c>
      <c r="R395" s="2">
        <f t="shared" si="144"/>
        <v>11.0625</v>
      </c>
      <c r="S395" s="2">
        <f t="shared" si="145"/>
        <v>6.6375000000000028</v>
      </c>
      <c r="T395" s="2">
        <f t="shared" si="146"/>
        <v>7.2124999999999986</v>
      </c>
      <c r="U395" s="2">
        <f t="shared" si="147"/>
        <v>13.3</v>
      </c>
      <c r="V395" s="2">
        <f t="shared" si="148"/>
        <v>4.4375</v>
      </c>
      <c r="W395" s="2">
        <f t="shared" si="149"/>
        <v>13.774999999999999</v>
      </c>
      <c r="X395" s="2">
        <f t="shared" si="150"/>
        <v>-13.117916666666666</v>
      </c>
      <c r="Y395" s="2">
        <f t="shared" si="150"/>
        <v>-13.117916666666666</v>
      </c>
      <c r="Z395" s="2">
        <f t="shared" si="150"/>
        <v>-13.117916666666666</v>
      </c>
      <c r="AA395" s="2">
        <f t="shared" si="151"/>
        <v>56.425000000000004</v>
      </c>
      <c r="AB395" s="61">
        <f t="shared" si="152"/>
        <v>78.707499999999996</v>
      </c>
      <c r="AC395" s="61">
        <f t="shared" si="153"/>
        <v>135.13249999999999</v>
      </c>
      <c r="AD395" s="2">
        <f t="shared" si="154"/>
        <v>13.117916666666666</v>
      </c>
      <c r="AE395" s="2">
        <f t="shared" si="157"/>
        <v>0</v>
      </c>
      <c r="AF395" s="52">
        <f t="shared" si="155"/>
        <v>135.13249999999999</v>
      </c>
      <c r="AG395" s="2">
        <f t="shared" si="158"/>
        <v>65.589583333333337</v>
      </c>
      <c r="AH395" s="67">
        <f t="shared" si="159"/>
        <v>0.2849110921161403</v>
      </c>
      <c r="AI395" s="67">
        <f t="shared" si="160"/>
        <v>0.7150889078838597</v>
      </c>
      <c r="AJ395" s="2">
        <f t="shared" si="161"/>
        <v>474.29708333333332</v>
      </c>
      <c r="AK395" s="2">
        <f t="shared" si="162"/>
        <v>474.29708333333332</v>
      </c>
    </row>
    <row r="396" spans="1:37">
      <c r="A396" t="s">
        <v>622</v>
      </c>
      <c r="B396">
        <v>1</v>
      </c>
      <c r="C396" s="2">
        <f>VLOOKUP(A396,LB460_CO!B:L,11,0)</f>
        <v>166.52500000000003</v>
      </c>
      <c r="D396" s="2">
        <f>'c'!$B$7</f>
        <v>47.125</v>
      </c>
      <c r="E396" s="2">
        <f t="shared" si="140"/>
        <v>213.65000000000003</v>
      </c>
      <c r="F396" s="2">
        <f>'c'!$E$8</f>
        <v>123.57500000000002</v>
      </c>
      <c r="G396" s="52">
        <f t="shared" si="141"/>
        <v>337.22500000000002</v>
      </c>
      <c r="H396" s="52">
        <f t="shared" si="156"/>
        <v>337.22500000000002</v>
      </c>
      <c r="I396" s="2">
        <f t="shared" si="142"/>
        <v>42.730000000000004</v>
      </c>
      <c r="J396" s="2">
        <f>propocet!$L$2</f>
        <v>18.9375</v>
      </c>
      <c r="K396" s="2">
        <f>propocet!$L$5</f>
        <v>23.362499999999997</v>
      </c>
      <c r="L396" s="2">
        <f>propocet!$L$9</f>
        <v>22.787500000000001</v>
      </c>
      <c r="M396" s="2">
        <f>propocet!$L$11</f>
        <v>16.7</v>
      </c>
      <c r="N396" s="2">
        <f>propocet!$L$12</f>
        <v>25.5625</v>
      </c>
      <c r="O396" s="2">
        <f>propocet!$L$13</f>
        <v>16.225000000000001</v>
      </c>
      <c r="P396" s="61">
        <f t="shared" si="143"/>
        <v>42.730000000000004</v>
      </c>
      <c r="Q396" s="52">
        <v>30</v>
      </c>
      <c r="R396" s="2">
        <f t="shared" si="144"/>
        <v>11.0625</v>
      </c>
      <c r="S396" s="2">
        <f t="shared" si="145"/>
        <v>6.6375000000000028</v>
      </c>
      <c r="T396" s="2">
        <f t="shared" si="146"/>
        <v>7.2124999999999986</v>
      </c>
      <c r="U396" s="2">
        <f t="shared" si="147"/>
        <v>13.3</v>
      </c>
      <c r="V396" s="2">
        <f t="shared" si="148"/>
        <v>4.4375</v>
      </c>
      <c r="W396" s="2">
        <f t="shared" si="149"/>
        <v>13.774999999999999</v>
      </c>
      <c r="X396" s="2">
        <f t="shared" si="150"/>
        <v>-12.730000000000004</v>
      </c>
      <c r="Y396" s="2">
        <f t="shared" si="150"/>
        <v>-12.730000000000004</v>
      </c>
      <c r="Z396" s="2">
        <f t="shared" si="150"/>
        <v>-12.730000000000004</v>
      </c>
      <c r="AA396" s="2">
        <f t="shared" si="151"/>
        <v>56.425000000000004</v>
      </c>
      <c r="AB396" s="61">
        <f t="shared" si="152"/>
        <v>76.380000000000024</v>
      </c>
      <c r="AC396" s="61">
        <f t="shared" si="153"/>
        <v>132.80500000000004</v>
      </c>
      <c r="AD396" s="2">
        <f t="shared" si="154"/>
        <v>12.730000000000004</v>
      </c>
      <c r="AE396" s="2">
        <f t="shared" si="157"/>
        <v>0</v>
      </c>
      <c r="AF396" s="52">
        <f t="shared" si="155"/>
        <v>132.80500000000004</v>
      </c>
      <c r="AG396" s="2">
        <f t="shared" si="158"/>
        <v>63.65000000000002</v>
      </c>
      <c r="AH396" s="67">
        <f t="shared" si="159"/>
        <v>0.28254579494925863</v>
      </c>
      <c r="AI396" s="67">
        <f t="shared" si="160"/>
        <v>0.71745420505074131</v>
      </c>
      <c r="AJ396" s="2">
        <f t="shared" si="161"/>
        <v>470.03000000000009</v>
      </c>
      <c r="AK396" s="2">
        <f t="shared" si="162"/>
        <v>470.03000000000009</v>
      </c>
    </row>
    <row r="397" spans="1:37">
      <c r="A397" t="s">
        <v>759</v>
      </c>
      <c r="B397">
        <v>3</v>
      </c>
      <c r="C397" s="2">
        <f>VLOOKUP(A397,LB460_CO!B:L,11,0)</f>
        <v>121.27812500000002</v>
      </c>
      <c r="D397" s="2">
        <f>'c'!$B$7</f>
        <v>47.125</v>
      </c>
      <c r="E397" s="2">
        <f t="shared" si="140"/>
        <v>168.40312500000002</v>
      </c>
      <c r="F397" s="2">
        <f>'c'!$E$8</f>
        <v>123.57500000000002</v>
      </c>
      <c r="G397" s="52">
        <f t="shared" si="141"/>
        <v>291.97812500000003</v>
      </c>
      <c r="H397" s="52">
        <f t="shared" si="156"/>
        <v>875.93437500000005</v>
      </c>
      <c r="I397" s="2">
        <f t="shared" si="142"/>
        <v>33.680625000000006</v>
      </c>
      <c r="J397" s="2">
        <f>propocet!$L$2</f>
        <v>18.9375</v>
      </c>
      <c r="K397" s="2">
        <f>propocet!$L$5</f>
        <v>23.362499999999997</v>
      </c>
      <c r="L397" s="2">
        <f>propocet!$L$9</f>
        <v>22.787500000000001</v>
      </c>
      <c r="M397" s="2">
        <f>propocet!$L$11</f>
        <v>16.7</v>
      </c>
      <c r="N397" s="2">
        <f>propocet!$L$12</f>
        <v>25.5625</v>
      </c>
      <c r="O397" s="2">
        <f>propocet!$L$13</f>
        <v>16.225000000000001</v>
      </c>
      <c r="P397" s="61">
        <f t="shared" si="143"/>
        <v>33.680625000000006</v>
      </c>
      <c r="Q397" s="52">
        <v>30</v>
      </c>
      <c r="R397" s="2">
        <f t="shared" si="144"/>
        <v>11.0625</v>
      </c>
      <c r="S397" s="2">
        <f t="shared" si="145"/>
        <v>6.6375000000000028</v>
      </c>
      <c r="T397" s="2">
        <f t="shared" si="146"/>
        <v>7.2124999999999986</v>
      </c>
      <c r="U397" s="2">
        <f t="shared" si="147"/>
        <v>13.3</v>
      </c>
      <c r="V397" s="2">
        <f t="shared" si="148"/>
        <v>4.4375</v>
      </c>
      <c r="W397" s="2">
        <f t="shared" si="149"/>
        <v>13.774999999999999</v>
      </c>
      <c r="X397" s="2">
        <f t="shared" si="150"/>
        <v>-3.6806250000000063</v>
      </c>
      <c r="Y397" s="2">
        <f t="shared" si="150"/>
        <v>-3.6806250000000063</v>
      </c>
      <c r="Z397" s="2">
        <f t="shared" si="150"/>
        <v>-3.6806250000000063</v>
      </c>
      <c r="AA397" s="2">
        <f t="shared" si="151"/>
        <v>56.425000000000004</v>
      </c>
      <c r="AB397" s="61">
        <f t="shared" si="152"/>
        <v>22.083750000000038</v>
      </c>
      <c r="AC397" s="61">
        <f t="shared" si="153"/>
        <v>78.508750000000049</v>
      </c>
      <c r="AD397" s="2">
        <f t="shared" si="154"/>
        <v>3.6806250000000063</v>
      </c>
      <c r="AE397" s="2">
        <f t="shared" si="157"/>
        <v>0</v>
      </c>
      <c r="AF397" s="52">
        <f t="shared" si="155"/>
        <v>78.508750000000049</v>
      </c>
      <c r="AG397" s="2">
        <f t="shared" si="158"/>
        <v>18.403125000000031</v>
      </c>
      <c r="AH397" s="67">
        <f t="shared" si="159"/>
        <v>0.21190696701468853</v>
      </c>
      <c r="AI397" s="67">
        <f t="shared" si="160"/>
        <v>0.78809303298531153</v>
      </c>
      <c r="AJ397" s="2">
        <f t="shared" si="161"/>
        <v>370.48687500000005</v>
      </c>
      <c r="AK397" s="2">
        <f t="shared" si="162"/>
        <v>1111.4606250000002</v>
      </c>
    </row>
    <row r="398" spans="1:37" hidden="1">
      <c r="A398" t="s">
        <v>760</v>
      </c>
      <c r="B398">
        <v>4</v>
      </c>
      <c r="C398" s="2">
        <f>VLOOKUP(A398,LB460_CO!B:L,11,0)</f>
        <v>63.274999999999999</v>
      </c>
      <c r="D398" s="2">
        <f>'c'!$B$7</f>
        <v>47.125</v>
      </c>
      <c r="E398" s="2">
        <f t="shared" si="140"/>
        <v>110.4</v>
      </c>
      <c r="F398" s="2">
        <f>'c'!$E$8</f>
        <v>123.57500000000002</v>
      </c>
      <c r="G398" s="52">
        <f t="shared" si="141"/>
        <v>233.97500000000002</v>
      </c>
      <c r="H398" s="52">
        <f t="shared" si="156"/>
        <v>935.90000000000009</v>
      </c>
      <c r="I398" s="2">
        <f t="shared" si="142"/>
        <v>22.080000000000002</v>
      </c>
      <c r="J398" s="2">
        <f>propocet!$L$2</f>
        <v>18.9375</v>
      </c>
      <c r="K398" s="2">
        <f>propocet!$L$5</f>
        <v>23.362499999999997</v>
      </c>
      <c r="L398" s="2">
        <f>propocet!$L$9</f>
        <v>22.787500000000001</v>
      </c>
      <c r="M398" s="2">
        <f>propocet!$L$11</f>
        <v>16.7</v>
      </c>
      <c r="N398" s="2">
        <f>propocet!$L$12</f>
        <v>25.5625</v>
      </c>
      <c r="O398" s="2">
        <f>propocet!$L$13</f>
        <v>16.225000000000001</v>
      </c>
      <c r="P398" s="61">
        <f t="shared" si="143"/>
        <v>25.5625</v>
      </c>
      <c r="Q398" s="52">
        <v>30</v>
      </c>
      <c r="R398" s="2">
        <f t="shared" si="144"/>
        <v>11.0625</v>
      </c>
      <c r="S398" s="2">
        <f t="shared" si="145"/>
        <v>6.6375000000000028</v>
      </c>
      <c r="T398" s="2">
        <f t="shared" si="146"/>
        <v>7.2124999999999986</v>
      </c>
      <c r="U398" s="2">
        <f t="shared" si="147"/>
        <v>13.3</v>
      </c>
      <c r="V398" s="2">
        <f t="shared" si="148"/>
        <v>4.4375</v>
      </c>
      <c r="W398" s="2">
        <f t="shared" si="149"/>
        <v>13.774999999999999</v>
      </c>
      <c r="X398" s="2">
        <f t="shared" si="150"/>
        <v>7.9199999999999982</v>
      </c>
      <c r="Y398" s="2">
        <f t="shared" si="150"/>
        <v>7.9199999999999982</v>
      </c>
      <c r="Z398" s="2">
        <f t="shared" si="150"/>
        <v>7.9199999999999982</v>
      </c>
      <c r="AA398" s="2">
        <f t="shared" si="151"/>
        <v>56.425000000000004</v>
      </c>
      <c r="AB398" s="61">
        <f t="shared" si="152"/>
        <v>0</v>
      </c>
      <c r="AC398" s="61">
        <f t="shared" si="153"/>
        <v>56.425000000000004</v>
      </c>
      <c r="AD398" s="2">
        <f t="shared" si="154"/>
        <v>-4.4375</v>
      </c>
      <c r="AE398" s="2">
        <f t="shared" si="157"/>
        <v>22.1875</v>
      </c>
      <c r="AF398" s="52">
        <f t="shared" si="155"/>
        <v>78.612500000000011</v>
      </c>
      <c r="AG398" s="2">
        <f t="shared" si="158"/>
        <v>0</v>
      </c>
      <c r="AH398" s="67">
        <f t="shared" si="159"/>
        <v>0.238219696969697</v>
      </c>
      <c r="AI398" s="67">
        <f t="shared" si="160"/>
        <v>0.76178030303030297</v>
      </c>
      <c r="AJ398" s="2">
        <f t="shared" si="161"/>
        <v>312.58750000000003</v>
      </c>
      <c r="AK398" s="2">
        <f t="shared" si="162"/>
        <v>1250.3500000000001</v>
      </c>
    </row>
    <row r="399" spans="1:37" hidden="1">
      <c r="A399" t="s">
        <v>761</v>
      </c>
      <c r="B399">
        <v>3</v>
      </c>
      <c r="C399" s="2">
        <f>VLOOKUP(A399,LB460_CO!B:L,11,0)</f>
        <v>96.1</v>
      </c>
      <c r="D399" s="2">
        <f>'c'!$B$7</f>
        <v>47.125</v>
      </c>
      <c r="E399" s="2">
        <f t="shared" si="140"/>
        <v>143.22499999999999</v>
      </c>
      <c r="F399" s="2">
        <f>'c'!$E$8</f>
        <v>123.57500000000002</v>
      </c>
      <c r="G399" s="52">
        <f t="shared" si="141"/>
        <v>266.8</v>
      </c>
      <c r="H399" s="52">
        <f t="shared" si="156"/>
        <v>800.40000000000009</v>
      </c>
      <c r="I399" s="2">
        <f t="shared" si="142"/>
        <v>28.645</v>
      </c>
      <c r="J399" s="2">
        <f>propocet!$L$2</f>
        <v>18.9375</v>
      </c>
      <c r="K399" s="2">
        <f>propocet!$L$5</f>
        <v>23.362499999999997</v>
      </c>
      <c r="L399" s="2">
        <f>propocet!$L$9</f>
        <v>22.787500000000001</v>
      </c>
      <c r="M399" s="2">
        <f>propocet!$L$11</f>
        <v>16.7</v>
      </c>
      <c r="N399" s="2">
        <f>propocet!$L$12</f>
        <v>25.5625</v>
      </c>
      <c r="O399" s="2">
        <f>propocet!$L$13</f>
        <v>16.225000000000001</v>
      </c>
      <c r="P399" s="61">
        <f t="shared" si="143"/>
        <v>28.645</v>
      </c>
      <c r="Q399" s="52">
        <v>30</v>
      </c>
      <c r="R399" s="2">
        <f t="shared" si="144"/>
        <v>11.0625</v>
      </c>
      <c r="S399" s="2">
        <f t="shared" si="145"/>
        <v>6.6375000000000028</v>
      </c>
      <c r="T399" s="2">
        <f t="shared" si="146"/>
        <v>7.2124999999999986</v>
      </c>
      <c r="U399" s="2">
        <f t="shared" si="147"/>
        <v>13.3</v>
      </c>
      <c r="V399" s="2">
        <f t="shared" si="148"/>
        <v>4.4375</v>
      </c>
      <c r="W399" s="2">
        <f t="shared" si="149"/>
        <v>13.774999999999999</v>
      </c>
      <c r="X399" s="2">
        <f t="shared" si="150"/>
        <v>1.3550000000000004</v>
      </c>
      <c r="Y399" s="2">
        <f t="shared" si="150"/>
        <v>1.3550000000000004</v>
      </c>
      <c r="Z399" s="2">
        <f t="shared" si="150"/>
        <v>1.3550000000000004</v>
      </c>
      <c r="AA399" s="2">
        <f t="shared" si="151"/>
        <v>56.425000000000004</v>
      </c>
      <c r="AB399" s="61">
        <f t="shared" si="152"/>
        <v>0</v>
      </c>
      <c r="AC399" s="61">
        <f t="shared" si="153"/>
        <v>56.425000000000004</v>
      </c>
      <c r="AD399" s="2">
        <f t="shared" si="154"/>
        <v>-1.3550000000000004</v>
      </c>
      <c r="AE399" s="2">
        <f t="shared" si="157"/>
        <v>6.7750000000000021</v>
      </c>
      <c r="AF399" s="52">
        <f t="shared" si="155"/>
        <v>63.2</v>
      </c>
      <c r="AG399" s="2">
        <f t="shared" si="158"/>
        <v>0</v>
      </c>
      <c r="AH399" s="67">
        <f t="shared" si="159"/>
        <v>0.19151515151515153</v>
      </c>
      <c r="AI399" s="67">
        <f t="shared" si="160"/>
        <v>0.80848484848484847</v>
      </c>
      <c r="AJ399" s="2">
        <f t="shared" si="161"/>
        <v>330</v>
      </c>
      <c r="AK399" s="2">
        <f t="shared" si="162"/>
        <v>990</v>
      </c>
    </row>
    <row r="400" spans="1:37">
      <c r="A400" t="s">
        <v>438</v>
      </c>
      <c r="B400">
        <v>6</v>
      </c>
      <c r="C400" s="2">
        <f>VLOOKUP(A400,LB460_CO!B:L,11,0)</f>
        <v>242.23750000000001</v>
      </c>
      <c r="D400" s="2">
        <f>'c'!$B$7</f>
        <v>47.125</v>
      </c>
      <c r="E400" s="2">
        <f t="shared" si="140"/>
        <v>289.36250000000001</v>
      </c>
      <c r="F400" s="2">
        <f>'c'!$E$8</f>
        <v>123.57500000000002</v>
      </c>
      <c r="G400" s="52">
        <f t="shared" si="141"/>
        <v>412.9375</v>
      </c>
      <c r="H400" s="52">
        <f t="shared" si="156"/>
        <v>2477.625</v>
      </c>
      <c r="I400" s="2">
        <f t="shared" si="142"/>
        <v>57.872500000000002</v>
      </c>
      <c r="J400" s="2">
        <f>propocet!$L$2</f>
        <v>18.9375</v>
      </c>
      <c r="K400" s="2">
        <f>propocet!$L$5</f>
        <v>23.362499999999997</v>
      </c>
      <c r="L400" s="2">
        <f>propocet!$L$9</f>
        <v>22.787500000000001</v>
      </c>
      <c r="M400" s="2">
        <f>propocet!$L$11</f>
        <v>16.7</v>
      </c>
      <c r="N400" s="2">
        <f>propocet!$L$12</f>
        <v>25.5625</v>
      </c>
      <c r="O400" s="2">
        <f>propocet!$L$13</f>
        <v>16.225000000000001</v>
      </c>
      <c r="P400" s="61">
        <f t="shared" si="143"/>
        <v>57.872500000000002</v>
      </c>
      <c r="Q400" s="52">
        <v>30</v>
      </c>
      <c r="R400" s="2">
        <f t="shared" si="144"/>
        <v>11.0625</v>
      </c>
      <c r="S400" s="2">
        <f t="shared" si="145"/>
        <v>6.6375000000000028</v>
      </c>
      <c r="T400" s="2">
        <f t="shared" si="146"/>
        <v>7.2124999999999986</v>
      </c>
      <c r="U400" s="2">
        <f t="shared" si="147"/>
        <v>13.3</v>
      </c>
      <c r="V400" s="2">
        <f t="shared" si="148"/>
        <v>4.4375</v>
      </c>
      <c r="W400" s="2">
        <f t="shared" si="149"/>
        <v>13.774999999999999</v>
      </c>
      <c r="X400" s="2">
        <f t="shared" si="150"/>
        <v>-27.872500000000002</v>
      </c>
      <c r="Y400" s="2">
        <f t="shared" si="150"/>
        <v>-27.872500000000002</v>
      </c>
      <c r="Z400" s="2">
        <f t="shared" si="150"/>
        <v>-27.872500000000002</v>
      </c>
      <c r="AA400" s="2">
        <f t="shared" si="151"/>
        <v>56.425000000000004</v>
      </c>
      <c r="AB400" s="61">
        <f t="shared" si="152"/>
        <v>167.23500000000001</v>
      </c>
      <c r="AC400" s="61">
        <f t="shared" si="153"/>
        <v>223.66000000000003</v>
      </c>
      <c r="AD400" s="2">
        <f t="shared" si="154"/>
        <v>27.872500000000002</v>
      </c>
      <c r="AE400" s="2">
        <f t="shared" si="157"/>
        <v>0</v>
      </c>
      <c r="AF400" s="52">
        <f t="shared" si="155"/>
        <v>223.66000000000003</v>
      </c>
      <c r="AG400" s="2">
        <f t="shared" si="158"/>
        <v>139.36250000000001</v>
      </c>
      <c r="AH400" s="67">
        <f t="shared" si="159"/>
        <v>0.35133659808591772</v>
      </c>
      <c r="AI400" s="67">
        <f t="shared" si="160"/>
        <v>0.64866340191408223</v>
      </c>
      <c r="AJ400" s="2">
        <f t="shared" si="161"/>
        <v>636.59750000000008</v>
      </c>
      <c r="AK400" s="2">
        <f t="shared" si="162"/>
        <v>3819.5850000000005</v>
      </c>
    </row>
    <row r="401" spans="1:37">
      <c r="A401" t="s">
        <v>358</v>
      </c>
      <c r="B401">
        <v>10</v>
      </c>
      <c r="C401" s="2">
        <f>VLOOKUP(A401,LB460_CO!B:L,11,0)</f>
        <v>171.81249999999997</v>
      </c>
      <c r="D401" s="2">
        <f>'c'!$B$7</f>
        <v>47.125</v>
      </c>
      <c r="E401" s="2">
        <f t="shared" si="140"/>
        <v>218.93749999999997</v>
      </c>
      <c r="F401" s="2">
        <f>'c'!$E$8</f>
        <v>123.57500000000002</v>
      </c>
      <c r="G401" s="52">
        <f t="shared" si="141"/>
        <v>342.51249999999999</v>
      </c>
      <c r="H401" s="52">
        <f t="shared" si="156"/>
        <v>3425.125</v>
      </c>
      <c r="I401" s="2">
        <f t="shared" si="142"/>
        <v>43.787499999999994</v>
      </c>
      <c r="J401" s="2">
        <f>propocet!$L$2</f>
        <v>18.9375</v>
      </c>
      <c r="K401" s="2">
        <f>propocet!$L$5</f>
        <v>23.362499999999997</v>
      </c>
      <c r="L401" s="2">
        <f>propocet!$L$9</f>
        <v>22.787500000000001</v>
      </c>
      <c r="M401" s="2">
        <f>propocet!$L$11</f>
        <v>16.7</v>
      </c>
      <c r="N401" s="2">
        <f>propocet!$L$12</f>
        <v>25.5625</v>
      </c>
      <c r="O401" s="2">
        <f>propocet!$L$13</f>
        <v>16.225000000000001</v>
      </c>
      <c r="P401" s="61">
        <f t="shared" si="143"/>
        <v>43.787499999999994</v>
      </c>
      <c r="Q401" s="52">
        <v>30</v>
      </c>
      <c r="R401" s="2">
        <f t="shared" si="144"/>
        <v>11.0625</v>
      </c>
      <c r="S401" s="2">
        <f t="shared" si="145"/>
        <v>6.6375000000000028</v>
      </c>
      <c r="T401" s="2">
        <f t="shared" si="146"/>
        <v>7.2124999999999986</v>
      </c>
      <c r="U401" s="2">
        <f t="shared" si="147"/>
        <v>13.3</v>
      </c>
      <c r="V401" s="2">
        <f t="shared" si="148"/>
        <v>4.4375</v>
      </c>
      <c r="W401" s="2">
        <f t="shared" si="149"/>
        <v>13.774999999999999</v>
      </c>
      <c r="X401" s="2">
        <f t="shared" si="150"/>
        <v>-13.787499999999994</v>
      </c>
      <c r="Y401" s="2">
        <f t="shared" si="150"/>
        <v>-13.787499999999994</v>
      </c>
      <c r="Z401" s="2">
        <f t="shared" si="150"/>
        <v>-13.787499999999994</v>
      </c>
      <c r="AA401" s="2">
        <f t="shared" si="151"/>
        <v>56.425000000000004</v>
      </c>
      <c r="AB401" s="61">
        <f t="shared" si="152"/>
        <v>82.724999999999966</v>
      </c>
      <c r="AC401" s="61">
        <f t="shared" si="153"/>
        <v>139.14999999999998</v>
      </c>
      <c r="AD401" s="2">
        <f t="shared" si="154"/>
        <v>13.787499999999994</v>
      </c>
      <c r="AE401" s="2">
        <f t="shared" si="157"/>
        <v>0</v>
      </c>
      <c r="AF401" s="52">
        <f t="shared" si="155"/>
        <v>139.14999999999998</v>
      </c>
      <c r="AG401" s="2">
        <f t="shared" si="158"/>
        <v>68.937499999999972</v>
      </c>
      <c r="AH401" s="67">
        <f t="shared" si="159"/>
        <v>0.28889523265772193</v>
      </c>
      <c r="AI401" s="67">
        <f t="shared" si="160"/>
        <v>0.71110476734227812</v>
      </c>
      <c r="AJ401" s="2">
        <f t="shared" si="161"/>
        <v>481.66249999999997</v>
      </c>
      <c r="AK401" s="2">
        <f t="shared" si="162"/>
        <v>4816.625</v>
      </c>
    </row>
    <row r="402" spans="1:37">
      <c r="A402" t="s">
        <v>439</v>
      </c>
      <c r="B402">
        <v>4</v>
      </c>
      <c r="C402" s="2">
        <f>VLOOKUP(A402,LB460_CO!B:L,11,0)</f>
        <v>193.03749999999999</v>
      </c>
      <c r="D402" s="2">
        <f>'c'!$B$7</f>
        <v>47.125</v>
      </c>
      <c r="E402" s="2">
        <f t="shared" si="140"/>
        <v>240.16249999999999</v>
      </c>
      <c r="F402" s="2">
        <f>'c'!$E$8</f>
        <v>123.57500000000002</v>
      </c>
      <c r="G402" s="52">
        <f t="shared" si="141"/>
        <v>363.73750000000001</v>
      </c>
      <c r="H402" s="52">
        <f t="shared" si="156"/>
        <v>1454.95</v>
      </c>
      <c r="I402" s="2">
        <f t="shared" si="142"/>
        <v>48.032499999999999</v>
      </c>
      <c r="J402" s="2">
        <f>propocet!$L$2</f>
        <v>18.9375</v>
      </c>
      <c r="K402" s="2">
        <f>propocet!$L$5</f>
        <v>23.362499999999997</v>
      </c>
      <c r="L402" s="2">
        <f>propocet!$L$9</f>
        <v>22.787500000000001</v>
      </c>
      <c r="M402" s="2">
        <f>propocet!$L$11</f>
        <v>16.7</v>
      </c>
      <c r="N402" s="2">
        <f>propocet!$L$12</f>
        <v>25.5625</v>
      </c>
      <c r="O402" s="2">
        <f>propocet!$L$13</f>
        <v>16.225000000000001</v>
      </c>
      <c r="P402" s="61">
        <f t="shared" si="143"/>
        <v>48.032499999999999</v>
      </c>
      <c r="Q402" s="52">
        <v>30</v>
      </c>
      <c r="R402" s="2">
        <f t="shared" si="144"/>
        <v>11.0625</v>
      </c>
      <c r="S402" s="2">
        <f t="shared" si="145"/>
        <v>6.6375000000000028</v>
      </c>
      <c r="T402" s="2">
        <f t="shared" si="146"/>
        <v>7.2124999999999986</v>
      </c>
      <c r="U402" s="2">
        <f t="shared" si="147"/>
        <v>13.3</v>
      </c>
      <c r="V402" s="2">
        <f t="shared" si="148"/>
        <v>4.4375</v>
      </c>
      <c r="W402" s="2">
        <f t="shared" si="149"/>
        <v>13.774999999999999</v>
      </c>
      <c r="X402" s="2">
        <f t="shared" si="150"/>
        <v>-18.032499999999999</v>
      </c>
      <c r="Y402" s="2">
        <f t="shared" si="150"/>
        <v>-18.032499999999999</v>
      </c>
      <c r="Z402" s="2">
        <f t="shared" si="150"/>
        <v>-18.032499999999999</v>
      </c>
      <c r="AA402" s="2">
        <f t="shared" si="151"/>
        <v>56.425000000000004</v>
      </c>
      <c r="AB402" s="61">
        <f t="shared" si="152"/>
        <v>108.19499999999999</v>
      </c>
      <c r="AC402" s="61">
        <f t="shared" si="153"/>
        <v>164.62</v>
      </c>
      <c r="AD402" s="2">
        <f t="shared" si="154"/>
        <v>18.032499999999999</v>
      </c>
      <c r="AE402" s="2">
        <f t="shared" si="157"/>
        <v>0</v>
      </c>
      <c r="AF402" s="52">
        <f t="shared" si="155"/>
        <v>164.62</v>
      </c>
      <c r="AG402" s="2">
        <f t="shared" si="158"/>
        <v>90.162499999999994</v>
      </c>
      <c r="AH402" s="67">
        <f t="shared" si="159"/>
        <v>0.31156934461988334</v>
      </c>
      <c r="AI402" s="67">
        <f t="shared" si="160"/>
        <v>0.68843065538011672</v>
      </c>
      <c r="AJ402" s="2">
        <f t="shared" si="161"/>
        <v>528.35750000000007</v>
      </c>
      <c r="AK402" s="2">
        <f t="shared" si="162"/>
        <v>2113.4300000000003</v>
      </c>
    </row>
    <row r="403" spans="1:37">
      <c r="A403" t="s">
        <v>571</v>
      </c>
      <c r="B403">
        <v>1</v>
      </c>
      <c r="C403" s="2">
        <f>VLOOKUP(A403,LB460_CO!B:L,11,0)</f>
        <v>166.52500000000003</v>
      </c>
      <c r="D403" s="2">
        <f>'c'!$B$7</f>
        <v>47.125</v>
      </c>
      <c r="E403" s="2">
        <f t="shared" si="140"/>
        <v>213.65000000000003</v>
      </c>
      <c r="F403" s="2">
        <f>'c'!$E$8</f>
        <v>123.57500000000002</v>
      </c>
      <c r="G403" s="52">
        <f t="shared" si="141"/>
        <v>337.22500000000002</v>
      </c>
      <c r="H403" s="52">
        <f t="shared" si="156"/>
        <v>337.22500000000002</v>
      </c>
      <c r="I403" s="2">
        <f t="shared" si="142"/>
        <v>42.730000000000004</v>
      </c>
      <c r="J403" s="2">
        <f>propocet!$L$2</f>
        <v>18.9375</v>
      </c>
      <c r="K403" s="2">
        <f>propocet!$L$5</f>
        <v>23.362499999999997</v>
      </c>
      <c r="L403" s="2">
        <f>propocet!$L$9</f>
        <v>22.787500000000001</v>
      </c>
      <c r="M403" s="2">
        <f>propocet!$L$11</f>
        <v>16.7</v>
      </c>
      <c r="N403" s="2">
        <f>propocet!$L$12</f>
        <v>25.5625</v>
      </c>
      <c r="O403" s="2">
        <f>propocet!$L$13</f>
        <v>16.225000000000001</v>
      </c>
      <c r="P403" s="61">
        <f t="shared" si="143"/>
        <v>42.730000000000004</v>
      </c>
      <c r="Q403" s="52">
        <v>30</v>
      </c>
      <c r="R403" s="2">
        <f t="shared" si="144"/>
        <v>11.0625</v>
      </c>
      <c r="S403" s="2">
        <f t="shared" si="145"/>
        <v>6.6375000000000028</v>
      </c>
      <c r="T403" s="2">
        <f t="shared" si="146"/>
        <v>7.2124999999999986</v>
      </c>
      <c r="U403" s="2">
        <f t="shared" si="147"/>
        <v>13.3</v>
      </c>
      <c r="V403" s="2">
        <f t="shared" si="148"/>
        <v>4.4375</v>
      </c>
      <c r="W403" s="2">
        <f t="shared" si="149"/>
        <v>13.774999999999999</v>
      </c>
      <c r="X403" s="2">
        <f t="shared" si="150"/>
        <v>-12.730000000000004</v>
      </c>
      <c r="Y403" s="2">
        <f t="shared" si="150"/>
        <v>-12.730000000000004</v>
      </c>
      <c r="Z403" s="2">
        <f t="shared" si="150"/>
        <v>-12.730000000000004</v>
      </c>
      <c r="AA403" s="2">
        <f t="shared" si="151"/>
        <v>56.425000000000004</v>
      </c>
      <c r="AB403" s="61">
        <f t="shared" si="152"/>
        <v>76.380000000000024</v>
      </c>
      <c r="AC403" s="61">
        <f t="shared" si="153"/>
        <v>132.80500000000004</v>
      </c>
      <c r="AD403" s="2">
        <f t="shared" si="154"/>
        <v>12.730000000000004</v>
      </c>
      <c r="AE403" s="2">
        <f t="shared" si="157"/>
        <v>0</v>
      </c>
      <c r="AF403" s="52">
        <f t="shared" si="155"/>
        <v>132.80500000000004</v>
      </c>
      <c r="AG403" s="2">
        <f t="shared" si="158"/>
        <v>63.65000000000002</v>
      </c>
      <c r="AH403" s="67">
        <f t="shared" si="159"/>
        <v>0.28254579494925863</v>
      </c>
      <c r="AI403" s="67">
        <f t="shared" si="160"/>
        <v>0.71745420505074131</v>
      </c>
      <c r="AJ403" s="2">
        <f t="shared" si="161"/>
        <v>470.03000000000009</v>
      </c>
      <c r="AK403" s="2">
        <f t="shared" si="162"/>
        <v>470.03000000000009</v>
      </c>
    </row>
    <row r="404" spans="1:37">
      <c r="A404" t="s">
        <v>677</v>
      </c>
      <c r="B404">
        <v>1</v>
      </c>
      <c r="C404" s="2">
        <f>VLOOKUP(A404,LB460_CO!B:L,11,0)</f>
        <v>121.9375</v>
      </c>
      <c r="D404" s="2">
        <f>'c'!$B$7</f>
        <v>47.125</v>
      </c>
      <c r="E404" s="2">
        <f t="shared" si="140"/>
        <v>169.0625</v>
      </c>
      <c r="F404" s="2">
        <f>'c'!$E$8</f>
        <v>123.57500000000002</v>
      </c>
      <c r="G404" s="52">
        <f t="shared" si="141"/>
        <v>292.63750000000005</v>
      </c>
      <c r="H404" s="52">
        <f t="shared" si="156"/>
        <v>292.63750000000005</v>
      </c>
      <c r="I404" s="2">
        <f t="shared" si="142"/>
        <v>33.8125</v>
      </c>
      <c r="J404" s="2">
        <f>propocet!$L$2</f>
        <v>18.9375</v>
      </c>
      <c r="K404" s="2">
        <f>propocet!$L$5</f>
        <v>23.362499999999997</v>
      </c>
      <c r="L404" s="2">
        <f>propocet!$L$9</f>
        <v>22.787500000000001</v>
      </c>
      <c r="M404" s="2">
        <f>propocet!$L$11</f>
        <v>16.7</v>
      </c>
      <c r="N404" s="2">
        <f>propocet!$L$12</f>
        <v>25.5625</v>
      </c>
      <c r="O404" s="2">
        <f>propocet!$L$13</f>
        <v>16.225000000000001</v>
      </c>
      <c r="P404" s="61">
        <f t="shared" si="143"/>
        <v>33.8125</v>
      </c>
      <c r="Q404" s="52">
        <v>30</v>
      </c>
      <c r="R404" s="2">
        <f t="shared" si="144"/>
        <v>11.0625</v>
      </c>
      <c r="S404" s="2">
        <f t="shared" si="145"/>
        <v>6.6375000000000028</v>
      </c>
      <c r="T404" s="2">
        <f t="shared" si="146"/>
        <v>7.2124999999999986</v>
      </c>
      <c r="U404" s="2">
        <f t="shared" si="147"/>
        <v>13.3</v>
      </c>
      <c r="V404" s="2">
        <f t="shared" si="148"/>
        <v>4.4375</v>
      </c>
      <c r="W404" s="2">
        <f t="shared" si="149"/>
        <v>13.774999999999999</v>
      </c>
      <c r="X404" s="2">
        <f t="shared" si="150"/>
        <v>-3.8125</v>
      </c>
      <c r="Y404" s="2">
        <f t="shared" si="150"/>
        <v>-3.8125</v>
      </c>
      <c r="Z404" s="2">
        <f t="shared" si="150"/>
        <v>-3.8125</v>
      </c>
      <c r="AA404" s="2">
        <f t="shared" si="151"/>
        <v>56.425000000000004</v>
      </c>
      <c r="AB404" s="61">
        <f t="shared" si="152"/>
        <v>22.875</v>
      </c>
      <c r="AC404" s="61">
        <f t="shared" si="153"/>
        <v>79.300000000000011</v>
      </c>
      <c r="AD404" s="2">
        <f t="shared" si="154"/>
        <v>3.8125</v>
      </c>
      <c r="AE404" s="2">
        <f t="shared" si="157"/>
        <v>0</v>
      </c>
      <c r="AF404" s="52">
        <f t="shared" si="155"/>
        <v>79.300000000000011</v>
      </c>
      <c r="AG404" s="2">
        <f t="shared" si="158"/>
        <v>19.0625</v>
      </c>
      <c r="AH404" s="67">
        <f t="shared" si="159"/>
        <v>0.21320786422450011</v>
      </c>
      <c r="AI404" s="67">
        <f t="shared" si="160"/>
        <v>0.78679213577549989</v>
      </c>
      <c r="AJ404" s="2">
        <f t="shared" si="161"/>
        <v>371.93750000000006</v>
      </c>
      <c r="AK404" s="2">
        <f t="shared" si="162"/>
        <v>371.93750000000006</v>
      </c>
    </row>
    <row r="405" spans="1:37">
      <c r="A405" t="s">
        <v>359</v>
      </c>
      <c r="B405">
        <v>2</v>
      </c>
      <c r="C405" s="2">
        <f>VLOOKUP(A405,LB460_CO!B:L,11,0)</f>
        <v>221.01249999999999</v>
      </c>
      <c r="D405" s="2">
        <f>'c'!$B$7</f>
        <v>47.125</v>
      </c>
      <c r="E405" s="2">
        <f t="shared" si="140"/>
        <v>268.13749999999999</v>
      </c>
      <c r="F405" s="2">
        <f>'c'!$E$8</f>
        <v>123.57500000000002</v>
      </c>
      <c r="G405" s="52">
        <f t="shared" si="141"/>
        <v>391.71249999999998</v>
      </c>
      <c r="H405" s="52">
        <f t="shared" si="156"/>
        <v>783.42499999999995</v>
      </c>
      <c r="I405" s="2">
        <f t="shared" si="142"/>
        <v>53.627499999999998</v>
      </c>
      <c r="J405" s="2">
        <f>propocet!$L$2</f>
        <v>18.9375</v>
      </c>
      <c r="K405" s="2">
        <f>propocet!$L$5</f>
        <v>23.362499999999997</v>
      </c>
      <c r="L405" s="2">
        <f>propocet!$L$9</f>
        <v>22.787500000000001</v>
      </c>
      <c r="M405" s="2">
        <f>propocet!$L$11</f>
        <v>16.7</v>
      </c>
      <c r="N405" s="2">
        <f>propocet!$L$12</f>
        <v>25.5625</v>
      </c>
      <c r="O405" s="2">
        <f>propocet!$L$13</f>
        <v>16.225000000000001</v>
      </c>
      <c r="P405" s="61">
        <f t="shared" si="143"/>
        <v>53.627499999999998</v>
      </c>
      <c r="Q405" s="52">
        <v>30</v>
      </c>
      <c r="R405" s="2">
        <f t="shared" si="144"/>
        <v>11.0625</v>
      </c>
      <c r="S405" s="2">
        <f t="shared" si="145"/>
        <v>6.6375000000000028</v>
      </c>
      <c r="T405" s="2">
        <f t="shared" si="146"/>
        <v>7.2124999999999986</v>
      </c>
      <c r="U405" s="2">
        <f t="shared" si="147"/>
        <v>13.3</v>
      </c>
      <c r="V405" s="2">
        <f t="shared" si="148"/>
        <v>4.4375</v>
      </c>
      <c r="W405" s="2">
        <f t="shared" si="149"/>
        <v>13.774999999999999</v>
      </c>
      <c r="X405" s="2">
        <f t="shared" si="150"/>
        <v>-23.627499999999998</v>
      </c>
      <c r="Y405" s="2">
        <f t="shared" si="150"/>
        <v>-23.627499999999998</v>
      </c>
      <c r="Z405" s="2">
        <f t="shared" si="150"/>
        <v>-23.627499999999998</v>
      </c>
      <c r="AA405" s="2">
        <f t="shared" si="151"/>
        <v>56.425000000000004</v>
      </c>
      <c r="AB405" s="61">
        <f t="shared" si="152"/>
        <v>141.76499999999999</v>
      </c>
      <c r="AC405" s="61">
        <f t="shared" si="153"/>
        <v>198.19</v>
      </c>
      <c r="AD405" s="2">
        <f t="shared" si="154"/>
        <v>23.627499999999998</v>
      </c>
      <c r="AE405" s="2">
        <f t="shared" si="157"/>
        <v>0</v>
      </c>
      <c r="AF405" s="52">
        <f t="shared" si="155"/>
        <v>198.19</v>
      </c>
      <c r="AG405" s="2">
        <f t="shared" si="158"/>
        <v>118.13749999999999</v>
      </c>
      <c r="AH405" s="67">
        <f t="shared" si="159"/>
        <v>0.33597077483143406</v>
      </c>
      <c r="AI405" s="67">
        <f t="shared" si="160"/>
        <v>0.664029225168566</v>
      </c>
      <c r="AJ405" s="2">
        <f t="shared" si="161"/>
        <v>589.90249999999992</v>
      </c>
      <c r="AK405" s="2">
        <f t="shared" si="162"/>
        <v>1179.8049999999998</v>
      </c>
    </row>
    <row r="406" spans="1:37">
      <c r="A406" t="s">
        <v>360</v>
      </c>
      <c r="B406">
        <v>4</v>
      </c>
      <c r="C406" s="2">
        <f>VLOOKUP(A406,LB460_CO!B:L,11,0)</f>
        <v>147.23958333333334</v>
      </c>
      <c r="D406" s="2">
        <f>'c'!$B$7</f>
        <v>47.125</v>
      </c>
      <c r="E406" s="2">
        <f t="shared" si="140"/>
        <v>194.36458333333334</v>
      </c>
      <c r="F406" s="2">
        <f>'c'!$E$8</f>
        <v>123.57500000000002</v>
      </c>
      <c r="G406" s="52">
        <f t="shared" si="141"/>
        <v>317.93958333333336</v>
      </c>
      <c r="H406" s="52">
        <f t="shared" si="156"/>
        <v>1271.7583333333334</v>
      </c>
      <c r="I406" s="2">
        <f t="shared" si="142"/>
        <v>38.872916666666669</v>
      </c>
      <c r="J406" s="2">
        <f>propocet!$L$2</f>
        <v>18.9375</v>
      </c>
      <c r="K406" s="2">
        <f>propocet!$L$5</f>
        <v>23.362499999999997</v>
      </c>
      <c r="L406" s="2">
        <f>propocet!$L$9</f>
        <v>22.787500000000001</v>
      </c>
      <c r="M406" s="2">
        <f>propocet!$L$11</f>
        <v>16.7</v>
      </c>
      <c r="N406" s="2">
        <f>propocet!$L$12</f>
        <v>25.5625</v>
      </c>
      <c r="O406" s="2">
        <f>propocet!$L$13</f>
        <v>16.225000000000001</v>
      </c>
      <c r="P406" s="61">
        <f t="shared" si="143"/>
        <v>38.872916666666669</v>
      </c>
      <c r="Q406" s="52">
        <v>30</v>
      </c>
      <c r="R406" s="2">
        <f t="shared" si="144"/>
        <v>11.0625</v>
      </c>
      <c r="S406" s="2">
        <f t="shared" si="145"/>
        <v>6.6375000000000028</v>
      </c>
      <c r="T406" s="2">
        <f t="shared" si="146"/>
        <v>7.2124999999999986</v>
      </c>
      <c r="U406" s="2">
        <f t="shared" si="147"/>
        <v>13.3</v>
      </c>
      <c r="V406" s="2">
        <f t="shared" si="148"/>
        <v>4.4375</v>
      </c>
      <c r="W406" s="2">
        <f t="shared" si="149"/>
        <v>13.774999999999999</v>
      </c>
      <c r="X406" s="2">
        <f t="shared" si="150"/>
        <v>-8.8729166666666686</v>
      </c>
      <c r="Y406" s="2">
        <f t="shared" si="150"/>
        <v>-8.8729166666666686</v>
      </c>
      <c r="Z406" s="2">
        <f t="shared" si="150"/>
        <v>-8.8729166666666686</v>
      </c>
      <c r="AA406" s="2">
        <f t="shared" si="151"/>
        <v>56.425000000000004</v>
      </c>
      <c r="AB406" s="61">
        <f t="shared" si="152"/>
        <v>53.237500000000011</v>
      </c>
      <c r="AC406" s="61">
        <f t="shared" si="153"/>
        <v>109.66250000000002</v>
      </c>
      <c r="AD406" s="2">
        <f t="shared" si="154"/>
        <v>8.8729166666666686</v>
      </c>
      <c r="AE406" s="2">
        <f t="shared" si="157"/>
        <v>0</v>
      </c>
      <c r="AF406" s="52">
        <f t="shared" si="155"/>
        <v>109.66250000000002</v>
      </c>
      <c r="AG406" s="2">
        <f t="shared" si="158"/>
        <v>44.364583333333343</v>
      </c>
      <c r="AH406" s="67">
        <f t="shared" si="159"/>
        <v>0.25645922757236339</v>
      </c>
      <c r="AI406" s="67">
        <f t="shared" si="160"/>
        <v>0.74354077242763661</v>
      </c>
      <c r="AJ406" s="2">
        <f t="shared" si="161"/>
        <v>427.60208333333338</v>
      </c>
      <c r="AK406" s="2">
        <f t="shared" si="162"/>
        <v>1710.4083333333335</v>
      </c>
    </row>
    <row r="407" spans="1:37">
      <c r="A407" t="s">
        <v>361</v>
      </c>
      <c r="B407">
        <v>3</v>
      </c>
      <c r="C407" s="2">
        <f>VLOOKUP(A407,LB460_CO!B:L,11,0)</f>
        <v>147.23958333333334</v>
      </c>
      <c r="D407" s="2">
        <f>'c'!$B$7</f>
        <v>47.125</v>
      </c>
      <c r="E407" s="2">
        <f t="shared" si="140"/>
        <v>194.36458333333334</v>
      </c>
      <c r="F407" s="2">
        <f>'c'!$E$8</f>
        <v>123.57500000000002</v>
      </c>
      <c r="G407" s="52">
        <f t="shared" si="141"/>
        <v>317.93958333333336</v>
      </c>
      <c r="H407" s="52">
        <f t="shared" si="156"/>
        <v>953.81875000000014</v>
      </c>
      <c r="I407" s="2">
        <f t="shared" si="142"/>
        <v>38.872916666666669</v>
      </c>
      <c r="J407" s="2">
        <f>propocet!$L$2</f>
        <v>18.9375</v>
      </c>
      <c r="K407" s="2">
        <f>propocet!$L$5</f>
        <v>23.362499999999997</v>
      </c>
      <c r="L407" s="2">
        <f>propocet!$L$9</f>
        <v>22.787500000000001</v>
      </c>
      <c r="M407" s="2">
        <f>propocet!$L$11</f>
        <v>16.7</v>
      </c>
      <c r="N407" s="2">
        <f>propocet!$L$12</f>
        <v>25.5625</v>
      </c>
      <c r="O407" s="2">
        <f>propocet!$L$13</f>
        <v>16.225000000000001</v>
      </c>
      <c r="P407" s="61">
        <f t="shared" si="143"/>
        <v>38.872916666666669</v>
      </c>
      <c r="Q407" s="52">
        <v>30</v>
      </c>
      <c r="R407" s="2">
        <f t="shared" si="144"/>
        <v>11.0625</v>
      </c>
      <c r="S407" s="2">
        <f t="shared" si="145"/>
        <v>6.6375000000000028</v>
      </c>
      <c r="T407" s="2">
        <f t="shared" si="146"/>
        <v>7.2124999999999986</v>
      </c>
      <c r="U407" s="2">
        <f t="shared" si="147"/>
        <v>13.3</v>
      </c>
      <c r="V407" s="2">
        <f t="shared" si="148"/>
        <v>4.4375</v>
      </c>
      <c r="W407" s="2">
        <f t="shared" si="149"/>
        <v>13.774999999999999</v>
      </c>
      <c r="X407" s="2">
        <f t="shared" si="150"/>
        <v>-8.8729166666666686</v>
      </c>
      <c r="Y407" s="2">
        <f t="shared" si="150"/>
        <v>-8.8729166666666686</v>
      </c>
      <c r="Z407" s="2">
        <f t="shared" si="150"/>
        <v>-8.8729166666666686</v>
      </c>
      <c r="AA407" s="2">
        <f t="shared" si="151"/>
        <v>56.425000000000004</v>
      </c>
      <c r="AB407" s="61">
        <f t="shared" si="152"/>
        <v>53.237500000000011</v>
      </c>
      <c r="AC407" s="61">
        <f t="shared" si="153"/>
        <v>109.66250000000002</v>
      </c>
      <c r="AD407" s="2">
        <f t="shared" si="154"/>
        <v>8.8729166666666686</v>
      </c>
      <c r="AE407" s="2">
        <f t="shared" si="157"/>
        <v>0</v>
      </c>
      <c r="AF407" s="52">
        <f t="shared" si="155"/>
        <v>109.66250000000002</v>
      </c>
      <c r="AG407" s="2">
        <f t="shared" si="158"/>
        <v>44.364583333333343</v>
      </c>
      <c r="AH407" s="67">
        <f t="shared" si="159"/>
        <v>0.25645922757236339</v>
      </c>
      <c r="AI407" s="67">
        <f t="shared" si="160"/>
        <v>0.74354077242763661</v>
      </c>
      <c r="AJ407" s="2">
        <f t="shared" si="161"/>
        <v>427.60208333333338</v>
      </c>
      <c r="AK407" s="2">
        <f t="shared" si="162"/>
        <v>1282.8062500000001</v>
      </c>
    </row>
    <row r="408" spans="1:37">
      <c r="A408" t="s">
        <v>249</v>
      </c>
      <c r="B408">
        <v>2</v>
      </c>
      <c r="C408" s="2">
        <f>VLOOKUP(A408,LB460_CO!B:L,11,0)</f>
        <v>199.78750000000002</v>
      </c>
      <c r="D408" s="2">
        <f>'c'!$B$7</f>
        <v>47.125</v>
      </c>
      <c r="E408" s="2">
        <f t="shared" si="140"/>
        <v>246.91250000000002</v>
      </c>
      <c r="F408" s="2">
        <f>'c'!$E$8</f>
        <v>123.57500000000002</v>
      </c>
      <c r="G408" s="52">
        <f t="shared" si="141"/>
        <v>370.48750000000007</v>
      </c>
      <c r="H408" s="52">
        <f t="shared" si="156"/>
        <v>740.97500000000014</v>
      </c>
      <c r="I408" s="2">
        <f t="shared" si="142"/>
        <v>49.382500000000007</v>
      </c>
      <c r="J408" s="2">
        <f>propocet!$L$2</f>
        <v>18.9375</v>
      </c>
      <c r="K408" s="2">
        <f>propocet!$L$5</f>
        <v>23.362499999999997</v>
      </c>
      <c r="L408" s="2">
        <f>propocet!$L$9</f>
        <v>22.787500000000001</v>
      </c>
      <c r="M408" s="2">
        <f>propocet!$L$11</f>
        <v>16.7</v>
      </c>
      <c r="N408" s="2">
        <f>propocet!$L$12</f>
        <v>25.5625</v>
      </c>
      <c r="O408" s="2">
        <f>propocet!$L$13</f>
        <v>16.225000000000001</v>
      </c>
      <c r="P408" s="61">
        <f t="shared" si="143"/>
        <v>49.382500000000007</v>
      </c>
      <c r="Q408" s="52">
        <v>30</v>
      </c>
      <c r="R408" s="2">
        <f t="shared" si="144"/>
        <v>11.0625</v>
      </c>
      <c r="S408" s="2">
        <f t="shared" si="145"/>
        <v>6.6375000000000028</v>
      </c>
      <c r="T408" s="2">
        <f t="shared" si="146"/>
        <v>7.2124999999999986</v>
      </c>
      <c r="U408" s="2">
        <f t="shared" si="147"/>
        <v>13.3</v>
      </c>
      <c r="V408" s="2">
        <f t="shared" si="148"/>
        <v>4.4375</v>
      </c>
      <c r="W408" s="2">
        <f t="shared" si="149"/>
        <v>13.774999999999999</v>
      </c>
      <c r="X408" s="2">
        <f t="shared" si="150"/>
        <v>-19.382500000000007</v>
      </c>
      <c r="Y408" s="2">
        <f t="shared" si="150"/>
        <v>-19.382500000000007</v>
      </c>
      <c r="Z408" s="2">
        <f t="shared" si="150"/>
        <v>-19.382500000000007</v>
      </c>
      <c r="AA408" s="2">
        <f t="shared" si="151"/>
        <v>56.425000000000004</v>
      </c>
      <c r="AB408" s="61">
        <f t="shared" si="152"/>
        <v>116.29500000000004</v>
      </c>
      <c r="AC408" s="61">
        <f t="shared" si="153"/>
        <v>172.72000000000006</v>
      </c>
      <c r="AD408" s="2">
        <f t="shared" si="154"/>
        <v>19.382500000000007</v>
      </c>
      <c r="AE408" s="2">
        <f t="shared" si="157"/>
        <v>0</v>
      </c>
      <c r="AF408" s="52">
        <f t="shared" si="155"/>
        <v>172.72000000000006</v>
      </c>
      <c r="AG408" s="2">
        <f t="shared" si="158"/>
        <v>96.912500000000037</v>
      </c>
      <c r="AH408" s="67">
        <f t="shared" si="159"/>
        <v>0.3179632092708588</v>
      </c>
      <c r="AI408" s="67">
        <f t="shared" si="160"/>
        <v>0.68203679072914114</v>
      </c>
      <c r="AJ408" s="2">
        <f t="shared" si="161"/>
        <v>543.2075000000001</v>
      </c>
      <c r="AK408" s="2">
        <f t="shared" si="162"/>
        <v>1086.4150000000002</v>
      </c>
    </row>
    <row r="409" spans="1:37">
      <c r="A409" t="s">
        <v>250</v>
      </c>
      <c r="B409">
        <v>2</v>
      </c>
      <c r="C409" s="2">
        <f>VLOOKUP(A409,LB460_CO!B:L,11,0)</f>
        <v>150.58750000000001</v>
      </c>
      <c r="D409" s="2">
        <f>'c'!$B$7</f>
        <v>47.125</v>
      </c>
      <c r="E409" s="2">
        <f t="shared" si="140"/>
        <v>197.71250000000001</v>
      </c>
      <c r="F409" s="2">
        <f>'c'!$E$8</f>
        <v>123.57500000000002</v>
      </c>
      <c r="G409" s="52">
        <f t="shared" si="141"/>
        <v>321.28750000000002</v>
      </c>
      <c r="H409" s="52">
        <f t="shared" si="156"/>
        <v>642.57500000000005</v>
      </c>
      <c r="I409" s="2">
        <f t="shared" si="142"/>
        <v>39.542500000000004</v>
      </c>
      <c r="J409" s="2">
        <f>propocet!$L$2</f>
        <v>18.9375</v>
      </c>
      <c r="K409" s="2">
        <f>propocet!$L$5</f>
        <v>23.362499999999997</v>
      </c>
      <c r="L409" s="2">
        <f>propocet!$L$9</f>
        <v>22.787500000000001</v>
      </c>
      <c r="M409" s="2">
        <f>propocet!$L$11</f>
        <v>16.7</v>
      </c>
      <c r="N409" s="2">
        <f>propocet!$L$12</f>
        <v>25.5625</v>
      </c>
      <c r="O409" s="2">
        <f>propocet!$L$13</f>
        <v>16.225000000000001</v>
      </c>
      <c r="P409" s="61">
        <f t="shared" si="143"/>
        <v>39.542500000000004</v>
      </c>
      <c r="Q409" s="52">
        <v>30</v>
      </c>
      <c r="R409" s="2">
        <f t="shared" si="144"/>
        <v>11.0625</v>
      </c>
      <c r="S409" s="2">
        <f t="shared" si="145"/>
        <v>6.6375000000000028</v>
      </c>
      <c r="T409" s="2">
        <f t="shared" si="146"/>
        <v>7.2124999999999986</v>
      </c>
      <c r="U409" s="2">
        <f t="shared" si="147"/>
        <v>13.3</v>
      </c>
      <c r="V409" s="2">
        <f t="shared" si="148"/>
        <v>4.4375</v>
      </c>
      <c r="W409" s="2">
        <f t="shared" si="149"/>
        <v>13.774999999999999</v>
      </c>
      <c r="X409" s="2">
        <f t="shared" si="150"/>
        <v>-9.542500000000004</v>
      </c>
      <c r="Y409" s="2">
        <f t="shared" si="150"/>
        <v>-9.542500000000004</v>
      </c>
      <c r="Z409" s="2">
        <f t="shared" si="150"/>
        <v>-9.542500000000004</v>
      </c>
      <c r="AA409" s="2">
        <f t="shared" si="151"/>
        <v>56.425000000000004</v>
      </c>
      <c r="AB409" s="61">
        <f t="shared" si="152"/>
        <v>57.255000000000024</v>
      </c>
      <c r="AC409" s="61">
        <f t="shared" si="153"/>
        <v>113.68000000000004</v>
      </c>
      <c r="AD409" s="2">
        <f t="shared" si="154"/>
        <v>9.542500000000004</v>
      </c>
      <c r="AE409" s="2">
        <f t="shared" si="157"/>
        <v>0</v>
      </c>
      <c r="AF409" s="52">
        <f t="shared" si="155"/>
        <v>113.68000000000004</v>
      </c>
      <c r="AG409" s="2">
        <f t="shared" si="158"/>
        <v>47.71250000000002</v>
      </c>
      <c r="AH409" s="67">
        <f t="shared" si="159"/>
        <v>0.26135285969641414</v>
      </c>
      <c r="AI409" s="67">
        <f t="shared" si="160"/>
        <v>0.73864714030358591</v>
      </c>
      <c r="AJ409" s="2">
        <f t="shared" si="161"/>
        <v>434.96750000000009</v>
      </c>
      <c r="AK409" s="2">
        <f t="shared" si="162"/>
        <v>869.93500000000017</v>
      </c>
    </row>
    <row r="410" spans="1:37">
      <c r="A410" t="s">
        <v>251</v>
      </c>
      <c r="B410">
        <v>3</v>
      </c>
      <c r="C410" s="2">
        <f>VLOOKUP(A410,LB460_CO!B:L,11,0)</f>
        <v>117.7625</v>
      </c>
      <c r="D410" s="2">
        <f>'c'!$B$7</f>
        <v>47.125</v>
      </c>
      <c r="E410" s="2">
        <f t="shared" si="140"/>
        <v>164.88749999999999</v>
      </c>
      <c r="F410" s="2">
        <f>'c'!$E$8</f>
        <v>123.57500000000002</v>
      </c>
      <c r="G410" s="52">
        <f t="shared" si="141"/>
        <v>288.46249999999998</v>
      </c>
      <c r="H410" s="52">
        <f t="shared" si="156"/>
        <v>865.38749999999993</v>
      </c>
      <c r="I410" s="2">
        <f t="shared" si="142"/>
        <v>32.977499999999999</v>
      </c>
      <c r="J410" s="2">
        <f>propocet!$L$2</f>
        <v>18.9375</v>
      </c>
      <c r="K410" s="2">
        <f>propocet!$L$5</f>
        <v>23.362499999999997</v>
      </c>
      <c r="L410" s="2">
        <f>propocet!$L$9</f>
        <v>22.787500000000001</v>
      </c>
      <c r="M410" s="2">
        <f>propocet!$L$11</f>
        <v>16.7</v>
      </c>
      <c r="N410" s="2">
        <f>propocet!$L$12</f>
        <v>25.5625</v>
      </c>
      <c r="O410" s="2">
        <f>propocet!$L$13</f>
        <v>16.225000000000001</v>
      </c>
      <c r="P410" s="61">
        <f t="shared" si="143"/>
        <v>32.977499999999999</v>
      </c>
      <c r="Q410" s="52">
        <v>30</v>
      </c>
      <c r="R410" s="2">
        <f t="shared" si="144"/>
        <v>11.0625</v>
      </c>
      <c r="S410" s="2">
        <f t="shared" si="145"/>
        <v>6.6375000000000028</v>
      </c>
      <c r="T410" s="2">
        <f t="shared" si="146"/>
        <v>7.2124999999999986</v>
      </c>
      <c r="U410" s="2">
        <f t="shared" si="147"/>
        <v>13.3</v>
      </c>
      <c r="V410" s="2">
        <f t="shared" si="148"/>
        <v>4.4375</v>
      </c>
      <c r="W410" s="2">
        <f t="shared" si="149"/>
        <v>13.774999999999999</v>
      </c>
      <c r="X410" s="2">
        <f t="shared" si="150"/>
        <v>-2.9774999999999991</v>
      </c>
      <c r="Y410" s="2">
        <f t="shared" si="150"/>
        <v>-2.9774999999999991</v>
      </c>
      <c r="Z410" s="2">
        <f t="shared" si="150"/>
        <v>-2.9774999999999991</v>
      </c>
      <c r="AA410" s="2">
        <f t="shared" si="151"/>
        <v>56.425000000000004</v>
      </c>
      <c r="AB410" s="61">
        <f t="shared" si="152"/>
        <v>17.864999999999995</v>
      </c>
      <c r="AC410" s="61">
        <f t="shared" si="153"/>
        <v>74.289999999999992</v>
      </c>
      <c r="AD410" s="2">
        <f t="shared" si="154"/>
        <v>2.9774999999999991</v>
      </c>
      <c r="AE410" s="2">
        <f t="shared" si="157"/>
        <v>0</v>
      </c>
      <c r="AF410" s="52">
        <f t="shared" si="155"/>
        <v>74.289999999999992</v>
      </c>
      <c r="AG410" s="2">
        <f t="shared" si="158"/>
        <v>14.887499999999996</v>
      </c>
      <c r="AH410" s="67">
        <f t="shared" si="159"/>
        <v>0.20479528052873514</v>
      </c>
      <c r="AI410" s="67">
        <f t="shared" si="160"/>
        <v>0.79520471947126481</v>
      </c>
      <c r="AJ410" s="2">
        <f t="shared" si="161"/>
        <v>362.75249999999994</v>
      </c>
      <c r="AK410" s="2">
        <f t="shared" si="162"/>
        <v>1088.2574999999997</v>
      </c>
    </row>
    <row r="411" spans="1:37">
      <c r="A411" t="s">
        <v>153</v>
      </c>
      <c r="B411">
        <v>9</v>
      </c>
      <c r="C411" s="2">
        <f>VLOOKUP(A411,LB460_CO!B:L,11,0)</f>
        <v>138.54374999999999</v>
      </c>
      <c r="D411" s="2">
        <f>'c'!$B$7</f>
        <v>47.125</v>
      </c>
      <c r="E411" s="2">
        <f t="shared" si="140"/>
        <v>185.66874999999999</v>
      </c>
      <c r="F411" s="2">
        <f>'c'!$E$8</f>
        <v>123.57500000000002</v>
      </c>
      <c r="G411" s="52">
        <f t="shared" si="141"/>
        <v>309.24374999999998</v>
      </c>
      <c r="H411" s="52">
        <f t="shared" si="156"/>
        <v>2783.1937499999999</v>
      </c>
      <c r="I411" s="2">
        <f t="shared" si="142"/>
        <v>37.133749999999999</v>
      </c>
      <c r="J411" s="2">
        <f>propocet!$L$2</f>
        <v>18.9375</v>
      </c>
      <c r="K411" s="2">
        <f>propocet!$L$5</f>
        <v>23.362499999999997</v>
      </c>
      <c r="L411" s="2">
        <f>propocet!$L$9</f>
        <v>22.787500000000001</v>
      </c>
      <c r="M411" s="2">
        <f>propocet!$L$11</f>
        <v>16.7</v>
      </c>
      <c r="N411" s="2">
        <f>propocet!$L$12</f>
        <v>25.5625</v>
      </c>
      <c r="O411" s="2">
        <f>propocet!$L$13</f>
        <v>16.225000000000001</v>
      </c>
      <c r="P411" s="61">
        <f t="shared" si="143"/>
        <v>37.133749999999999</v>
      </c>
      <c r="Q411" s="52">
        <v>30</v>
      </c>
      <c r="R411" s="2">
        <f t="shared" si="144"/>
        <v>11.0625</v>
      </c>
      <c r="S411" s="2">
        <f t="shared" si="145"/>
        <v>6.6375000000000028</v>
      </c>
      <c r="T411" s="2">
        <f t="shared" si="146"/>
        <v>7.2124999999999986</v>
      </c>
      <c r="U411" s="2">
        <f t="shared" si="147"/>
        <v>13.3</v>
      </c>
      <c r="V411" s="2">
        <f t="shared" si="148"/>
        <v>4.4375</v>
      </c>
      <c r="W411" s="2">
        <f t="shared" si="149"/>
        <v>13.774999999999999</v>
      </c>
      <c r="X411" s="2">
        <f t="shared" si="150"/>
        <v>-7.1337499999999991</v>
      </c>
      <c r="Y411" s="2">
        <f t="shared" si="150"/>
        <v>-7.1337499999999991</v>
      </c>
      <c r="Z411" s="2">
        <f t="shared" si="150"/>
        <v>-7.1337499999999991</v>
      </c>
      <c r="AA411" s="2">
        <f t="shared" si="151"/>
        <v>56.425000000000004</v>
      </c>
      <c r="AB411" s="61">
        <f t="shared" si="152"/>
        <v>42.802499999999995</v>
      </c>
      <c r="AC411" s="61">
        <f t="shared" si="153"/>
        <v>99.227499999999992</v>
      </c>
      <c r="AD411" s="2">
        <f t="shared" si="154"/>
        <v>7.1337499999999991</v>
      </c>
      <c r="AE411" s="2">
        <f t="shared" si="157"/>
        <v>0</v>
      </c>
      <c r="AF411" s="52">
        <f t="shared" si="155"/>
        <v>99.227499999999992</v>
      </c>
      <c r="AG411" s="2">
        <f t="shared" si="158"/>
        <v>35.668749999999996</v>
      </c>
      <c r="AH411" s="67">
        <f t="shared" si="159"/>
        <v>0.24292407360371138</v>
      </c>
      <c r="AI411" s="67">
        <f t="shared" si="160"/>
        <v>0.75707592639628862</v>
      </c>
      <c r="AJ411" s="2">
        <f t="shared" si="161"/>
        <v>408.47124999999994</v>
      </c>
      <c r="AK411" s="2">
        <f t="shared" si="162"/>
        <v>3676.2412499999996</v>
      </c>
    </row>
    <row r="412" spans="1:37">
      <c r="A412" t="s">
        <v>512</v>
      </c>
      <c r="B412">
        <v>2</v>
      </c>
      <c r="C412" s="2">
        <f>VLOOKUP(A412,LB460_CO!B:L,11,0)</f>
        <v>113.14999999999999</v>
      </c>
      <c r="D412" s="2">
        <f>'c'!$B$7</f>
        <v>47.125</v>
      </c>
      <c r="E412" s="2">
        <f t="shared" si="140"/>
        <v>160.27499999999998</v>
      </c>
      <c r="F412" s="2">
        <f>'c'!$E$8</f>
        <v>123.57500000000002</v>
      </c>
      <c r="G412" s="52">
        <f t="shared" si="141"/>
        <v>283.85000000000002</v>
      </c>
      <c r="H412" s="52">
        <f t="shared" si="156"/>
        <v>567.70000000000005</v>
      </c>
      <c r="I412" s="2">
        <f t="shared" si="142"/>
        <v>32.054999999999993</v>
      </c>
      <c r="J412" s="2">
        <f>propocet!$L$2</f>
        <v>18.9375</v>
      </c>
      <c r="K412" s="2">
        <f>propocet!$L$5</f>
        <v>23.362499999999997</v>
      </c>
      <c r="L412" s="2">
        <f>propocet!$L$9</f>
        <v>22.787500000000001</v>
      </c>
      <c r="M412" s="2">
        <f>propocet!$L$11</f>
        <v>16.7</v>
      </c>
      <c r="N412" s="2">
        <f>propocet!$L$12</f>
        <v>25.5625</v>
      </c>
      <c r="O412" s="2">
        <f>propocet!$L$13</f>
        <v>16.225000000000001</v>
      </c>
      <c r="P412" s="61">
        <f t="shared" si="143"/>
        <v>32.054999999999993</v>
      </c>
      <c r="Q412" s="52">
        <v>30</v>
      </c>
      <c r="R412" s="2">
        <f t="shared" si="144"/>
        <v>11.0625</v>
      </c>
      <c r="S412" s="2">
        <f t="shared" si="145"/>
        <v>6.6375000000000028</v>
      </c>
      <c r="T412" s="2">
        <f t="shared" si="146"/>
        <v>7.2124999999999986</v>
      </c>
      <c r="U412" s="2">
        <f t="shared" si="147"/>
        <v>13.3</v>
      </c>
      <c r="V412" s="2">
        <f t="shared" si="148"/>
        <v>4.4375</v>
      </c>
      <c r="W412" s="2">
        <f t="shared" si="149"/>
        <v>13.774999999999999</v>
      </c>
      <c r="X412" s="2">
        <f t="shared" si="150"/>
        <v>-2.0549999999999926</v>
      </c>
      <c r="Y412" s="2">
        <f t="shared" si="150"/>
        <v>-2.0549999999999926</v>
      </c>
      <c r="Z412" s="2">
        <f t="shared" si="150"/>
        <v>-2.0549999999999926</v>
      </c>
      <c r="AA412" s="2">
        <f t="shared" si="151"/>
        <v>56.425000000000004</v>
      </c>
      <c r="AB412" s="61">
        <f t="shared" si="152"/>
        <v>12.329999999999956</v>
      </c>
      <c r="AC412" s="61">
        <f t="shared" si="153"/>
        <v>68.754999999999967</v>
      </c>
      <c r="AD412" s="2">
        <f t="shared" si="154"/>
        <v>2.0549999999999926</v>
      </c>
      <c r="AE412" s="2">
        <f t="shared" si="157"/>
        <v>0</v>
      </c>
      <c r="AF412" s="52">
        <f t="shared" si="155"/>
        <v>68.754999999999967</v>
      </c>
      <c r="AG412" s="2">
        <f t="shared" si="158"/>
        <v>10.274999999999963</v>
      </c>
      <c r="AH412" s="67">
        <f t="shared" si="159"/>
        <v>0.19499156279689733</v>
      </c>
      <c r="AI412" s="67">
        <f t="shared" si="160"/>
        <v>0.80500843720310267</v>
      </c>
      <c r="AJ412" s="2">
        <f t="shared" si="161"/>
        <v>352.60500000000002</v>
      </c>
      <c r="AK412" s="2">
        <f t="shared" si="162"/>
        <v>705.21</v>
      </c>
    </row>
    <row r="413" spans="1:37">
      <c r="A413" t="s">
        <v>252</v>
      </c>
      <c r="B413">
        <v>3</v>
      </c>
      <c r="C413" s="2">
        <f>VLOOKUP(A413,LB460_CO!B:L,11,0)</f>
        <v>140.22916666666669</v>
      </c>
      <c r="D413" s="2">
        <f>'c'!$B$7</f>
        <v>47.125</v>
      </c>
      <c r="E413" s="2">
        <f t="shared" si="140"/>
        <v>187.35416666666669</v>
      </c>
      <c r="F413" s="2">
        <f>'c'!$E$8</f>
        <v>123.57500000000002</v>
      </c>
      <c r="G413" s="52">
        <f t="shared" si="141"/>
        <v>310.92916666666667</v>
      </c>
      <c r="H413" s="52">
        <f t="shared" si="156"/>
        <v>932.78750000000002</v>
      </c>
      <c r="I413" s="2">
        <f t="shared" si="142"/>
        <v>37.470833333333339</v>
      </c>
      <c r="J413" s="2">
        <f>propocet!$L$2</f>
        <v>18.9375</v>
      </c>
      <c r="K413" s="2">
        <f>propocet!$L$5</f>
        <v>23.362499999999997</v>
      </c>
      <c r="L413" s="2">
        <f>propocet!$L$9</f>
        <v>22.787500000000001</v>
      </c>
      <c r="M413" s="2">
        <f>propocet!$L$11</f>
        <v>16.7</v>
      </c>
      <c r="N413" s="2">
        <f>propocet!$L$12</f>
        <v>25.5625</v>
      </c>
      <c r="O413" s="2">
        <f>propocet!$L$13</f>
        <v>16.225000000000001</v>
      </c>
      <c r="P413" s="61">
        <f t="shared" si="143"/>
        <v>37.470833333333339</v>
      </c>
      <c r="Q413" s="52">
        <v>30</v>
      </c>
      <c r="R413" s="2">
        <f t="shared" si="144"/>
        <v>11.0625</v>
      </c>
      <c r="S413" s="2">
        <f t="shared" si="145"/>
        <v>6.6375000000000028</v>
      </c>
      <c r="T413" s="2">
        <f t="shared" si="146"/>
        <v>7.2124999999999986</v>
      </c>
      <c r="U413" s="2">
        <f t="shared" si="147"/>
        <v>13.3</v>
      </c>
      <c r="V413" s="2">
        <f t="shared" si="148"/>
        <v>4.4375</v>
      </c>
      <c r="W413" s="2">
        <f t="shared" si="149"/>
        <v>13.774999999999999</v>
      </c>
      <c r="X413" s="2">
        <f t="shared" si="150"/>
        <v>-7.4708333333333385</v>
      </c>
      <c r="Y413" s="2">
        <f t="shared" si="150"/>
        <v>-7.4708333333333385</v>
      </c>
      <c r="Z413" s="2">
        <f t="shared" si="150"/>
        <v>-7.4708333333333385</v>
      </c>
      <c r="AA413" s="2">
        <f t="shared" si="151"/>
        <v>56.425000000000004</v>
      </c>
      <c r="AB413" s="61">
        <f t="shared" si="152"/>
        <v>44.825000000000031</v>
      </c>
      <c r="AC413" s="61">
        <f t="shared" si="153"/>
        <v>101.25000000000003</v>
      </c>
      <c r="AD413" s="2">
        <f t="shared" si="154"/>
        <v>7.4708333333333385</v>
      </c>
      <c r="AE413" s="2">
        <f t="shared" si="157"/>
        <v>0</v>
      </c>
      <c r="AF413" s="52">
        <f t="shared" si="155"/>
        <v>101.25000000000003</v>
      </c>
      <c r="AG413" s="2">
        <f t="shared" si="158"/>
        <v>37.354166666666693</v>
      </c>
      <c r="AH413" s="67">
        <f t="shared" si="159"/>
        <v>0.24564560314588116</v>
      </c>
      <c r="AI413" s="67">
        <f t="shared" si="160"/>
        <v>0.75435439685411887</v>
      </c>
      <c r="AJ413" s="2">
        <f t="shared" si="161"/>
        <v>412.17916666666667</v>
      </c>
      <c r="AK413" s="2">
        <f t="shared" si="162"/>
        <v>1236.5374999999999</v>
      </c>
    </row>
    <row r="414" spans="1:37">
      <c r="A414" t="s">
        <v>179</v>
      </c>
      <c r="B414">
        <v>3</v>
      </c>
      <c r="C414" s="2">
        <f>VLOOKUP(A414,LB460_CO!B:L,11,0)</f>
        <v>140.22916666666669</v>
      </c>
      <c r="D414" s="2">
        <f>'c'!$B$7</f>
        <v>47.125</v>
      </c>
      <c r="E414" s="2">
        <f t="shared" si="140"/>
        <v>187.35416666666669</v>
      </c>
      <c r="F414" s="2">
        <f>'c'!$E$8</f>
        <v>123.57500000000002</v>
      </c>
      <c r="G414" s="52">
        <f t="shared" si="141"/>
        <v>310.92916666666667</v>
      </c>
      <c r="H414" s="52">
        <f t="shared" si="156"/>
        <v>932.78750000000002</v>
      </c>
      <c r="I414" s="2">
        <f t="shared" si="142"/>
        <v>37.470833333333339</v>
      </c>
      <c r="J414" s="2">
        <f>propocet!$L$2</f>
        <v>18.9375</v>
      </c>
      <c r="K414" s="2">
        <f>propocet!$L$5</f>
        <v>23.362499999999997</v>
      </c>
      <c r="L414" s="2">
        <f>propocet!$L$9</f>
        <v>22.787500000000001</v>
      </c>
      <c r="M414" s="2">
        <f>propocet!$L$11</f>
        <v>16.7</v>
      </c>
      <c r="N414" s="2">
        <f>propocet!$L$12</f>
        <v>25.5625</v>
      </c>
      <c r="O414" s="2">
        <f>propocet!$L$13</f>
        <v>16.225000000000001</v>
      </c>
      <c r="P414" s="61">
        <f t="shared" si="143"/>
        <v>37.470833333333339</v>
      </c>
      <c r="Q414" s="52">
        <v>30</v>
      </c>
      <c r="R414" s="2">
        <f t="shared" si="144"/>
        <v>11.0625</v>
      </c>
      <c r="S414" s="2">
        <f t="shared" si="145"/>
        <v>6.6375000000000028</v>
      </c>
      <c r="T414" s="2">
        <f t="shared" si="146"/>
        <v>7.2124999999999986</v>
      </c>
      <c r="U414" s="2">
        <f t="shared" si="147"/>
        <v>13.3</v>
      </c>
      <c r="V414" s="2">
        <f t="shared" si="148"/>
        <v>4.4375</v>
      </c>
      <c r="W414" s="2">
        <f t="shared" si="149"/>
        <v>13.774999999999999</v>
      </c>
      <c r="X414" s="2">
        <f t="shared" si="150"/>
        <v>-7.4708333333333385</v>
      </c>
      <c r="Y414" s="2">
        <f t="shared" si="150"/>
        <v>-7.4708333333333385</v>
      </c>
      <c r="Z414" s="2">
        <f t="shared" si="150"/>
        <v>-7.4708333333333385</v>
      </c>
      <c r="AA414" s="2">
        <f t="shared" si="151"/>
        <v>56.425000000000004</v>
      </c>
      <c r="AB414" s="61">
        <f t="shared" si="152"/>
        <v>44.825000000000031</v>
      </c>
      <c r="AC414" s="61">
        <f t="shared" si="153"/>
        <v>101.25000000000003</v>
      </c>
      <c r="AD414" s="2">
        <f t="shared" si="154"/>
        <v>7.4708333333333385</v>
      </c>
      <c r="AE414" s="2">
        <f t="shared" si="157"/>
        <v>0</v>
      </c>
      <c r="AF414" s="52">
        <f t="shared" si="155"/>
        <v>101.25000000000003</v>
      </c>
      <c r="AG414" s="2">
        <f t="shared" si="158"/>
        <v>37.354166666666693</v>
      </c>
      <c r="AH414" s="67">
        <f t="shared" si="159"/>
        <v>0.24564560314588116</v>
      </c>
      <c r="AI414" s="67">
        <f t="shared" si="160"/>
        <v>0.75435439685411887</v>
      </c>
      <c r="AJ414" s="2">
        <f t="shared" si="161"/>
        <v>412.17916666666667</v>
      </c>
      <c r="AK414" s="2">
        <f t="shared" si="162"/>
        <v>1236.5374999999999</v>
      </c>
    </row>
    <row r="415" spans="1:37">
      <c r="A415" t="s">
        <v>572</v>
      </c>
      <c r="B415">
        <v>30</v>
      </c>
      <c r="C415" s="2">
        <f>VLOOKUP(A415,LB460_CO!B:L,11,0)</f>
        <v>117.32499999999999</v>
      </c>
      <c r="D415" s="2">
        <f>'c'!$B$7</f>
        <v>47.125</v>
      </c>
      <c r="E415" s="2">
        <f t="shared" si="140"/>
        <v>164.45</v>
      </c>
      <c r="F415" s="2">
        <f>'c'!$E$8</f>
        <v>123.57500000000002</v>
      </c>
      <c r="G415" s="52">
        <f t="shared" si="141"/>
        <v>288.02499999999998</v>
      </c>
      <c r="H415" s="52">
        <f t="shared" si="156"/>
        <v>8640.75</v>
      </c>
      <c r="I415" s="2">
        <f t="shared" si="142"/>
        <v>32.89</v>
      </c>
      <c r="J415" s="2">
        <f>propocet!$L$2</f>
        <v>18.9375</v>
      </c>
      <c r="K415" s="2">
        <f>propocet!$L$5</f>
        <v>23.362499999999997</v>
      </c>
      <c r="L415" s="2">
        <f>propocet!$L$9</f>
        <v>22.787500000000001</v>
      </c>
      <c r="M415" s="2">
        <f>propocet!$L$11</f>
        <v>16.7</v>
      </c>
      <c r="N415" s="2">
        <f>propocet!$L$12</f>
        <v>25.5625</v>
      </c>
      <c r="O415" s="2">
        <f>propocet!$L$13</f>
        <v>16.225000000000001</v>
      </c>
      <c r="P415" s="61">
        <f t="shared" si="143"/>
        <v>32.89</v>
      </c>
      <c r="Q415" s="52">
        <v>30</v>
      </c>
      <c r="R415" s="2">
        <f t="shared" si="144"/>
        <v>11.0625</v>
      </c>
      <c r="S415" s="2">
        <f t="shared" si="145"/>
        <v>6.6375000000000028</v>
      </c>
      <c r="T415" s="2">
        <f t="shared" si="146"/>
        <v>7.2124999999999986</v>
      </c>
      <c r="U415" s="2">
        <f t="shared" si="147"/>
        <v>13.3</v>
      </c>
      <c r="V415" s="2">
        <f t="shared" si="148"/>
        <v>4.4375</v>
      </c>
      <c r="W415" s="2">
        <f t="shared" si="149"/>
        <v>13.774999999999999</v>
      </c>
      <c r="X415" s="2">
        <f t="shared" si="150"/>
        <v>-2.8900000000000006</v>
      </c>
      <c r="Y415" s="2">
        <f t="shared" si="150"/>
        <v>-2.8900000000000006</v>
      </c>
      <c r="Z415" s="2">
        <f t="shared" si="150"/>
        <v>-2.8900000000000006</v>
      </c>
      <c r="AA415" s="2">
        <f t="shared" si="151"/>
        <v>56.425000000000004</v>
      </c>
      <c r="AB415" s="61">
        <f t="shared" si="152"/>
        <v>17.340000000000003</v>
      </c>
      <c r="AC415" s="61">
        <f t="shared" si="153"/>
        <v>73.765000000000015</v>
      </c>
      <c r="AD415" s="2">
        <f t="shared" si="154"/>
        <v>2.8900000000000006</v>
      </c>
      <c r="AE415" s="2">
        <f t="shared" si="157"/>
        <v>0</v>
      </c>
      <c r="AF415" s="52">
        <f t="shared" si="155"/>
        <v>73.765000000000015</v>
      </c>
      <c r="AG415" s="2">
        <f t="shared" si="158"/>
        <v>14.450000000000003</v>
      </c>
      <c r="AH415" s="67">
        <f t="shared" si="159"/>
        <v>0.20388899637911498</v>
      </c>
      <c r="AI415" s="67">
        <f t="shared" si="160"/>
        <v>0.79611100362088505</v>
      </c>
      <c r="AJ415" s="2">
        <f t="shared" si="161"/>
        <v>361.78999999999996</v>
      </c>
      <c r="AK415" s="2">
        <f t="shared" si="162"/>
        <v>10853.699999999999</v>
      </c>
    </row>
    <row r="416" spans="1:37">
      <c r="A416" t="s">
        <v>398</v>
      </c>
      <c r="B416">
        <v>4</v>
      </c>
      <c r="C416" s="2">
        <f>VLOOKUP(A416,LB460_CO!B:L,11,0)</f>
        <v>221.01249999999999</v>
      </c>
      <c r="D416" s="2">
        <f>'c'!$B$7</f>
        <v>47.125</v>
      </c>
      <c r="E416" s="2">
        <f t="shared" si="140"/>
        <v>268.13749999999999</v>
      </c>
      <c r="F416" s="2">
        <f>'c'!$E$8</f>
        <v>123.57500000000002</v>
      </c>
      <c r="G416" s="52">
        <f t="shared" si="141"/>
        <v>391.71249999999998</v>
      </c>
      <c r="H416" s="52">
        <f t="shared" si="156"/>
        <v>1566.85</v>
      </c>
      <c r="I416" s="2">
        <f t="shared" si="142"/>
        <v>53.627499999999998</v>
      </c>
      <c r="J416" s="2">
        <f>propocet!$L$2</f>
        <v>18.9375</v>
      </c>
      <c r="K416" s="2">
        <f>propocet!$L$5</f>
        <v>23.362499999999997</v>
      </c>
      <c r="L416" s="2">
        <f>propocet!$L$9</f>
        <v>22.787500000000001</v>
      </c>
      <c r="M416" s="2">
        <f>propocet!$L$11</f>
        <v>16.7</v>
      </c>
      <c r="N416" s="2">
        <f>propocet!$L$12</f>
        <v>25.5625</v>
      </c>
      <c r="O416" s="2">
        <f>propocet!$L$13</f>
        <v>16.225000000000001</v>
      </c>
      <c r="P416" s="61">
        <f t="shared" si="143"/>
        <v>53.627499999999998</v>
      </c>
      <c r="Q416" s="52">
        <v>30</v>
      </c>
      <c r="R416" s="2">
        <f t="shared" si="144"/>
        <v>11.0625</v>
      </c>
      <c r="S416" s="2">
        <f t="shared" si="145"/>
        <v>6.6375000000000028</v>
      </c>
      <c r="T416" s="2">
        <f t="shared" si="146"/>
        <v>7.2124999999999986</v>
      </c>
      <c r="U416" s="2">
        <f t="shared" si="147"/>
        <v>13.3</v>
      </c>
      <c r="V416" s="2">
        <f t="shared" si="148"/>
        <v>4.4375</v>
      </c>
      <c r="W416" s="2">
        <f t="shared" si="149"/>
        <v>13.774999999999999</v>
      </c>
      <c r="X416" s="2">
        <f t="shared" si="150"/>
        <v>-23.627499999999998</v>
      </c>
      <c r="Y416" s="2">
        <f t="shared" si="150"/>
        <v>-23.627499999999998</v>
      </c>
      <c r="Z416" s="2">
        <f t="shared" si="150"/>
        <v>-23.627499999999998</v>
      </c>
      <c r="AA416" s="2">
        <f t="shared" si="151"/>
        <v>56.425000000000004</v>
      </c>
      <c r="AB416" s="61">
        <f t="shared" si="152"/>
        <v>141.76499999999999</v>
      </c>
      <c r="AC416" s="61">
        <f t="shared" si="153"/>
        <v>198.19</v>
      </c>
      <c r="AD416" s="2">
        <f t="shared" si="154"/>
        <v>23.627499999999998</v>
      </c>
      <c r="AE416" s="2">
        <f t="shared" si="157"/>
        <v>0</v>
      </c>
      <c r="AF416" s="52">
        <f t="shared" si="155"/>
        <v>198.19</v>
      </c>
      <c r="AG416" s="2">
        <f t="shared" si="158"/>
        <v>118.13749999999999</v>
      </c>
      <c r="AH416" s="67">
        <f t="shared" si="159"/>
        <v>0.33597077483143406</v>
      </c>
      <c r="AI416" s="67">
        <f t="shared" si="160"/>
        <v>0.664029225168566</v>
      </c>
      <c r="AJ416" s="2">
        <f t="shared" si="161"/>
        <v>589.90249999999992</v>
      </c>
      <c r="AK416" s="2">
        <f t="shared" si="162"/>
        <v>2359.6099999999997</v>
      </c>
    </row>
    <row r="417" spans="1:37">
      <c r="A417" t="s">
        <v>399</v>
      </c>
      <c r="B417">
        <v>2</v>
      </c>
      <c r="C417" s="2">
        <f>VLOOKUP(A417,LB460_CO!B:L,11,0)</f>
        <v>221.01249999999999</v>
      </c>
      <c r="D417" s="2">
        <f>'c'!$B$7</f>
        <v>47.125</v>
      </c>
      <c r="E417" s="2">
        <f t="shared" si="140"/>
        <v>268.13749999999999</v>
      </c>
      <c r="F417" s="2">
        <f>'c'!$E$8</f>
        <v>123.57500000000002</v>
      </c>
      <c r="G417" s="52">
        <f t="shared" si="141"/>
        <v>391.71249999999998</v>
      </c>
      <c r="H417" s="52">
        <f t="shared" si="156"/>
        <v>783.42499999999995</v>
      </c>
      <c r="I417" s="2">
        <f t="shared" si="142"/>
        <v>53.627499999999998</v>
      </c>
      <c r="J417" s="2">
        <f>propocet!$L$2</f>
        <v>18.9375</v>
      </c>
      <c r="K417" s="2">
        <f>propocet!$L$5</f>
        <v>23.362499999999997</v>
      </c>
      <c r="L417" s="2">
        <f>propocet!$L$9</f>
        <v>22.787500000000001</v>
      </c>
      <c r="M417" s="2">
        <f>propocet!$L$11</f>
        <v>16.7</v>
      </c>
      <c r="N417" s="2">
        <f>propocet!$L$12</f>
        <v>25.5625</v>
      </c>
      <c r="O417" s="2">
        <f>propocet!$L$13</f>
        <v>16.225000000000001</v>
      </c>
      <c r="P417" s="61">
        <f t="shared" si="143"/>
        <v>53.627499999999998</v>
      </c>
      <c r="Q417" s="52">
        <v>30</v>
      </c>
      <c r="R417" s="2">
        <f t="shared" si="144"/>
        <v>11.0625</v>
      </c>
      <c r="S417" s="2">
        <f t="shared" si="145"/>
        <v>6.6375000000000028</v>
      </c>
      <c r="T417" s="2">
        <f t="shared" si="146"/>
        <v>7.2124999999999986</v>
      </c>
      <c r="U417" s="2">
        <f t="shared" si="147"/>
        <v>13.3</v>
      </c>
      <c r="V417" s="2">
        <f t="shared" si="148"/>
        <v>4.4375</v>
      </c>
      <c r="W417" s="2">
        <f t="shared" si="149"/>
        <v>13.774999999999999</v>
      </c>
      <c r="X417" s="2">
        <f t="shared" si="150"/>
        <v>-23.627499999999998</v>
      </c>
      <c r="Y417" s="2">
        <f t="shared" si="150"/>
        <v>-23.627499999999998</v>
      </c>
      <c r="Z417" s="2">
        <f t="shared" si="150"/>
        <v>-23.627499999999998</v>
      </c>
      <c r="AA417" s="2">
        <f t="shared" si="151"/>
        <v>56.425000000000004</v>
      </c>
      <c r="AB417" s="61">
        <f t="shared" si="152"/>
        <v>141.76499999999999</v>
      </c>
      <c r="AC417" s="61">
        <f t="shared" si="153"/>
        <v>198.19</v>
      </c>
      <c r="AD417" s="2">
        <f t="shared" si="154"/>
        <v>23.627499999999998</v>
      </c>
      <c r="AE417" s="2">
        <f t="shared" si="157"/>
        <v>0</v>
      </c>
      <c r="AF417" s="52">
        <f t="shared" si="155"/>
        <v>198.19</v>
      </c>
      <c r="AG417" s="2">
        <f t="shared" si="158"/>
        <v>118.13749999999999</v>
      </c>
      <c r="AH417" s="67">
        <f t="shared" si="159"/>
        <v>0.33597077483143406</v>
      </c>
      <c r="AI417" s="67">
        <f t="shared" si="160"/>
        <v>0.664029225168566</v>
      </c>
      <c r="AJ417" s="2">
        <f t="shared" si="161"/>
        <v>589.90249999999992</v>
      </c>
      <c r="AK417" s="2">
        <f t="shared" si="162"/>
        <v>1179.8049999999998</v>
      </c>
    </row>
    <row r="418" spans="1:37">
      <c r="A418" t="s">
        <v>400</v>
      </c>
      <c r="B418">
        <v>2</v>
      </c>
      <c r="C418" s="2">
        <f>VLOOKUP(A418,LB460_CO!B:L,11,0)</f>
        <v>171.81249999999997</v>
      </c>
      <c r="D418" s="2">
        <f>'c'!$B$7</f>
        <v>47.125</v>
      </c>
      <c r="E418" s="2">
        <f t="shared" si="140"/>
        <v>218.93749999999997</v>
      </c>
      <c r="F418" s="2">
        <f>'c'!$E$8</f>
        <v>123.57500000000002</v>
      </c>
      <c r="G418" s="52">
        <f t="shared" si="141"/>
        <v>342.51249999999999</v>
      </c>
      <c r="H418" s="52">
        <f t="shared" si="156"/>
        <v>685.02499999999998</v>
      </c>
      <c r="I418" s="2">
        <f t="shared" si="142"/>
        <v>43.787499999999994</v>
      </c>
      <c r="J418" s="2">
        <f>propocet!$L$2</f>
        <v>18.9375</v>
      </c>
      <c r="K418" s="2">
        <f>propocet!$L$5</f>
        <v>23.362499999999997</v>
      </c>
      <c r="L418" s="2">
        <f>propocet!$L$9</f>
        <v>22.787500000000001</v>
      </c>
      <c r="M418" s="2">
        <f>propocet!$L$11</f>
        <v>16.7</v>
      </c>
      <c r="N418" s="2">
        <f>propocet!$L$12</f>
        <v>25.5625</v>
      </c>
      <c r="O418" s="2">
        <f>propocet!$L$13</f>
        <v>16.225000000000001</v>
      </c>
      <c r="P418" s="61">
        <f t="shared" si="143"/>
        <v>43.787499999999994</v>
      </c>
      <c r="Q418" s="52">
        <v>30</v>
      </c>
      <c r="R418" s="2">
        <f t="shared" si="144"/>
        <v>11.0625</v>
      </c>
      <c r="S418" s="2">
        <f t="shared" si="145"/>
        <v>6.6375000000000028</v>
      </c>
      <c r="T418" s="2">
        <f t="shared" si="146"/>
        <v>7.2124999999999986</v>
      </c>
      <c r="U418" s="2">
        <f t="shared" si="147"/>
        <v>13.3</v>
      </c>
      <c r="V418" s="2">
        <f t="shared" si="148"/>
        <v>4.4375</v>
      </c>
      <c r="W418" s="2">
        <f t="shared" si="149"/>
        <v>13.774999999999999</v>
      </c>
      <c r="X418" s="2">
        <f t="shared" si="150"/>
        <v>-13.787499999999994</v>
      </c>
      <c r="Y418" s="2">
        <f t="shared" si="150"/>
        <v>-13.787499999999994</v>
      </c>
      <c r="Z418" s="2">
        <f t="shared" si="150"/>
        <v>-13.787499999999994</v>
      </c>
      <c r="AA418" s="2">
        <f t="shared" si="151"/>
        <v>56.425000000000004</v>
      </c>
      <c r="AB418" s="61">
        <f t="shared" si="152"/>
        <v>82.724999999999966</v>
      </c>
      <c r="AC418" s="61">
        <f t="shared" si="153"/>
        <v>139.14999999999998</v>
      </c>
      <c r="AD418" s="2">
        <f t="shared" si="154"/>
        <v>13.787499999999994</v>
      </c>
      <c r="AE418" s="2">
        <f t="shared" si="157"/>
        <v>0</v>
      </c>
      <c r="AF418" s="52">
        <f t="shared" si="155"/>
        <v>139.14999999999998</v>
      </c>
      <c r="AG418" s="2">
        <f t="shared" si="158"/>
        <v>68.937499999999972</v>
      </c>
      <c r="AH418" s="67">
        <f t="shared" si="159"/>
        <v>0.28889523265772193</v>
      </c>
      <c r="AI418" s="67">
        <f t="shared" si="160"/>
        <v>0.71110476734227812</v>
      </c>
      <c r="AJ418" s="2">
        <f t="shared" si="161"/>
        <v>481.66249999999997</v>
      </c>
      <c r="AK418" s="2">
        <f t="shared" si="162"/>
        <v>963.32499999999993</v>
      </c>
    </row>
    <row r="419" spans="1:37">
      <c r="A419" t="s">
        <v>440</v>
      </c>
      <c r="B419">
        <v>1</v>
      </c>
      <c r="C419" s="2">
        <f>VLOOKUP(A419,LB460_CO!B:L,11,0)</f>
        <v>176.42500000000001</v>
      </c>
      <c r="D419" s="2">
        <f>'c'!$B$7</f>
        <v>47.125</v>
      </c>
      <c r="E419" s="2">
        <f t="shared" si="140"/>
        <v>223.55</v>
      </c>
      <c r="F419" s="2">
        <f>'c'!$E$8</f>
        <v>123.57500000000002</v>
      </c>
      <c r="G419" s="52">
        <f t="shared" si="141"/>
        <v>347.125</v>
      </c>
      <c r="H419" s="52">
        <f t="shared" si="156"/>
        <v>347.125</v>
      </c>
      <c r="I419" s="2">
        <f t="shared" si="142"/>
        <v>44.71</v>
      </c>
      <c r="J419" s="2">
        <f>propocet!$L$2</f>
        <v>18.9375</v>
      </c>
      <c r="K419" s="2">
        <f>propocet!$L$5</f>
        <v>23.362499999999997</v>
      </c>
      <c r="L419" s="2">
        <f>propocet!$L$9</f>
        <v>22.787500000000001</v>
      </c>
      <c r="M419" s="2">
        <f>propocet!$L$11</f>
        <v>16.7</v>
      </c>
      <c r="N419" s="2">
        <f>propocet!$L$12</f>
        <v>25.5625</v>
      </c>
      <c r="O419" s="2">
        <f>propocet!$L$13</f>
        <v>16.225000000000001</v>
      </c>
      <c r="P419" s="61">
        <f t="shared" si="143"/>
        <v>44.71</v>
      </c>
      <c r="Q419" s="52">
        <v>30</v>
      </c>
      <c r="R419" s="2">
        <f t="shared" si="144"/>
        <v>11.0625</v>
      </c>
      <c r="S419" s="2">
        <f t="shared" si="145"/>
        <v>6.6375000000000028</v>
      </c>
      <c r="T419" s="2">
        <f t="shared" si="146"/>
        <v>7.2124999999999986</v>
      </c>
      <c r="U419" s="2">
        <f t="shared" si="147"/>
        <v>13.3</v>
      </c>
      <c r="V419" s="2">
        <f t="shared" si="148"/>
        <v>4.4375</v>
      </c>
      <c r="W419" s="2">
        <f t="shared" si="149"/>
        <v>13.774999999999999</v>
      </c>
      <c r="X419" s="2">
        <f t="shared" si="150"/>
        <v>-14.71</v>
      </c>
      <c r="Y419" s="2">
        <f t="shared" si="150"/>
        <v>-14.71</v>
      </c>
      <c r="Z419" s="2">
        <f t="shared" si="150"/>
        <v>-14.71</v>
      </c>
      <c r="AA419" s="2">
        <f t="shared" si="151"/>
        <v>56.425000000000004</v>
      </c>
      <c r="AB419" s="61">
        <f t="shared" si="152"/>
        <v>88.26</v>
      </c>
      <c r="AC419" s="61">
        <f t="shared" si="153"/>
        <v>144.685</v>
      </c>
      <c r="AD419" s="2">
        <f t="shared" si="154"/>
        <v>14.71</v>
      </c>
      <c r="AE419" s="2">
        <f t="shared" si="157"/>
        <v>0</v>
      </c>
      <c r="AF419" s="52">
        <f t="shared" si="155"/>
        <v>144.685</v>
      </c>
      <c r="AG419" s="2">
        <f t="shared" si="158"/>
        <v>73.550000000000011</v>
      </c>
      <c r="AH419" s="67">
        <f t="shared" si="159"/>
        <v>0.29418881275289238</v>
      </c>
      <c r="AI419" s="67">
        <f t="shared" si="160"/>
        <v>0.70581118724710756</v>
      </c>
      <c r="AJ419" s="2">
        <f t="shared" si="161"/>
        <v>491.81</v>
      </c>
      <c r="AK419" s="2">
        <f t="shared" si="162"/>
        <v>491.81</v>
      </c>
    </row>
    <row r="420" spans="1:37">
      <c r="A420" t="s">
        <v>441</v>
      </c>
      <c r="B420">
        <v>2</v>
      </c>
      <c r="C420" s="2">
        <f>VLOOKUP(A420,LB460_CO!B:L,11,0)</f>
        <v>176.42500000000001</v>
      </c>
      <c r="D420" s="2">
        <f>'c'!$B$7</f>
        <v>47.125</v>
      </c>
      <c r="E420" s="2">
        <f t="shared" si="140"/>
        <v>223.55</v>
      </c>
      <c r="F420" s="2">
        <f>'c'!$E$8</f>
        <v>123.57500000000002</v>
      </c>
      <c r="G420" s="52">
        <f t="shared" si="141"/>
        <v>347.125</v>
      </c>
      <c r="H420" s="52">
        <f t="shared" si="156"/>
        <v>694.25</v>
      </c>
      <c r="I420" s="2">
        <f t="shared" si="142"/>
        <v>44.71</v>
      </c>
      <c r="J420" s="2">
        <f>propocet!$L$2</f>
        <v>18.9375</v>
      </c>
      <c r="K420" s="2">
        <f>propocet!$L$5</f>
        <v>23.362499999999997</v>
      </c>
      <c r="L420" s="2">
        <f>propocet!$L$9</f>
        <v>22.787500000000001</v>
      </c>
      <c r="M420" s="2">
        <f>propocet!$L$11</f>
        <v>16.7</v>
      </c>
      <c r="N420" s="2">
        <f>propocet!$L$12</f>
        <v>25.5625</v>
      </c>
      <c r="O420" s="2">
        <f>propocet!$L$13</f>
        <v>16.225000000000001</v>
      </c>
      <c r="P420" s="61">
        <f t="shared" si="143"/>
        <v>44.71</v>
      </c>
      <c r="Q420" s="52">
        <v>30</v>
      </c>
      <c r="R420" s="2">
        <f t="shared" si="144"/>
        <v>11.0625</v>
      </c>
      <c r="S420" s="2">
        <f t="shared" si="145"/>
        <v>6.6375000000000028</v>
      </c>
      <c r="T420" s="2">
        <f t="shared" si="146"/>
        <v>7.2124999999999986</v>
      </c>
      <c r="U420" s="2">
        <f t="shared" si="147"/>
        <v>13.3</v>
      </c>
      <c r="V420" s="2">
        <f t="shared" si="148"/>
        <v>4.4375</v>
      </c>
      <c r="W420" s="2">
        <f t="shared" si="149"/>
        <v>13.774999999999999</v>
      </c>
      <c r="X420" s="2">
        <f t="shared" si="150"/>
        <v>-14.71</v>
      </c>
      <c r="Y420" s="2">
        <f t="shared" si="150"/>
        <v>-14.71</v>
      </c>
      <c r="Z420" s="2">
        <f t="shared" si="150"/>
        <v>-14.71</v>
      </c>
      <c r="AA420" s="2">
        <f t="shared" si="151"/>
        <v>56.425000000000004</v>
      </c>
      <c r="AB420" s="61">
        <f t="shared" si="152"/>
        <v>88.26</v>
      </c>
      <c r="AC420" s="61">
        <f t="shared" si="153"/>
        <v>144.685</v>
      </c>
      <c r="AD420" s="2">
        <f t="shared" si="154"/>
        <v>14.71</v>
      </c>
      <c r="AE420" s="2">
        <f t="shared" si="157"/>
        <v>0</v>
      </c>
      <c r="AF420" s="52">
        <f t="shared" si="155"/>
        <v>144.685</v>
      </c>
      <c r="AG420" s="2">
        <f t="shared" si="158"/>
        <v>73.550000000000011</v>
      </c>
      <c r="AH420" s="67">
        <f t="shared" si="159"/>
        <v>0.29418881275289238</v>
      </c>
      <c r="AI420" s="67">
        <f t="shared" si="160"/>
        <v>0.70581118724710756</v>
      </c>
      <c r="AJ420" s="2">
        <f t="shared" si="161"/>
        <v>491.81</v>
      </c>
      <c r="AK420" s="2">
        <f t="shared" si="162"/>
        <v>983.62</v>
      </c>
    </row>
    <row r="421" spans="1:37">
      <c r="A421" t="s">
        <v>253</v>
      </c>
      <c r="B421">
        <v>1</v>
      </c>
      <c r="C421" s="2">
        <f>VLOOKUP(A421,LB460_CO!B:L,11,0)</f>
        <v>126.01458333333333</v>
      </c>
      <c r="D421" s="2">
        <f>'c'!$B$7</f>
        <v>47.125</v>
      </c>
      <c r="E421" s="2">
        <f t="shared" si="140"/>
        <v>173.13958333333335</v>
      </c>
      <c r="F421" s="2">
        <f>'c'!$E$8</f>
        <v>123.57500000000002</v>
      </c>
      <c r="G421" s="52">
        <f t="shared" si="141"/>
        <v>296.71458333333339</v>
      </c>
      <c r="H421" s="52">
        <f t="shared" si="156"/>
        <v>296.71458333333339</v>
      </c>
      <c r="I421" s="2">
        <f t="shared" si="142"/>
        <v>34.627916666666671</v>
      </c>
      <c r="J421" s="2">
        <f>propocet!$L$2</f>
        <v>18.9375</v>
      </c>
      <c r="K421" s="2">
        <f>propocet!$L$5</f>
        <v>23.362499999999997</v>
      </c>
      <c r="L421" s="2">
        <f>propocet!$L$9</f>
        <v>22.787500000000001</v>
      </c>
      <c r="M421" s="2">
        <f>propocet!$L$11</f>
        <v>16.7</v>
      </c>
      <c r="N421" s="2">
        <f>propocet!$L$12</f>
        <v>25.5625</v>
      </c>
      <c r="O421" s="2">
        <f>propocet!$L$13</f>
        <v>16.225000000000001</v>
      </c>
      <c r="P421" s="61">
        <f t="shared" si="143"/>
        <v>34.627916666666671</v>
      </c>
      <c r="Q421" s="52">
        <v>30</v>
      </c>
      <c r="R421" s="2">
        <f t="shared" si="144"/>
        <v>11.0625</v>
      </c>
      <c r="S421" s="2">
        <f t="shared" si="145"/>
        <v>6.6375000000000028</v>
      </c>
      <c r="T421" s="2">
        <f t="shared" si="146"/>
        <v>7.2124999999999986</v>
      </c>
      <c r="U421" s="2">
        <f t="shared" si="147"/>
        <v>13.3</v>
      </c>
      <c r="V421" s="2">
        <f t="shared" si="148"/>
        <v>4.4375</v>
      </c>
      <c r="W421" s="2">
        <f t="shared" si="149"/>
        <v>13.774999999999999</v>
      </c>
      <c r="X421" s="2">
        <f t="shared" si="150"/>
        <v>-4.6279166666666711</v>
      </c>
      <c r="Y421" s="2">
        <f t="shared" si="150"/>
        <v>-4.6279166666666711</v>
      </c>
      <c r="Z421" s="2">
        <f t="shared" si="150"/>
        <v>-4.6279166666666711</v>
      </c>
      <c r="AA421" s="2">
        <f t="shared" si="151"/>
        <v>56.425000000000004</v>
      </c>
      <c r="AB421" s="61">
        <f t="shared" si="152"/>
        <v>27.767500000000027</v>
      </c>
      <c r="AC421" s="61">
        <f t="shared" si="153"/>
        <v>84.192500000000024</v>
      </c>
      <c r="AD421" s="2">
        <f t="shared" si="154"/>
        <v>4.6279166666666711</v>
      </c>
      <c r="AE421" s="2">
        <f t="shared" si="157"/>
        <v>0</v>
      </c>
      <c r="AF421" s="52">
        <f t="shared" si="155"/>
        <v>84.192500000000024</v>
      </c>
      <c r="AG421" s="2">
        <f t="shared" si="158"/>
        <v>23.139583333333356</v>
      </c>
      <c r="AH421" s="67">
        <f t="shared" si="159"/>
        <v>0.22103159453803806</v>
      </c>
      <c r="AI421" s="67">
        <f t="shared" si="160"/>
        <v>0.77896840546196189</v>
      </c>
      <c r="AJ421" s="2">
        <f t="shared" si="161"/>
        <v>380.90708333333339</v>
      </c>
      <c r="AK421" s="2">
        <f t="shared" si="162"/>
        <v>380.90708333333339</v>
      </c>
    </row>
    <row r="422" spans="1:37">
      <c r="A422" t="s">
        <v>254</v>
      </c>
      <c r="B422">
        <v>2</v>
      </c>
      <c r="C422" s="2">
        <f>VLOOKUP(A422,LB460_CO!B:L,11,0)</f>
        <v>150.58750000000001</v>
      </c>
      <c r="D422" s="2">
        <f>'c'!$B$7</f>
        <v>47.125</v>
      </c>
      <c r="E422" s="2">
        <f t="shared" si="140"/>
        <v>197.71250000000001</v>
      </c>
      <c r="F422" s="2">
        <f>'c'!$E$8</f>
        <v>123.57500000000002</v>
      </c>
      <c r="G422" s="52">
        <f t="shared" si="141"/>
        <v>321.28750000000002</v>
      </c>
      <c r="H422" s="52">
        <f t="shared" si="156"/>
        <v>642.57500000000005</v>
      </c>
      <c r="I422" s="2">
        <f t="shared" si="142"/>
        <v>39.542500000000004</v>
      </c>
      <c r="J422" s="2">
        <f>propocet!$L$2</f>
        <v>18.9375</v>
      </c>
      <c r="K422" s="2">
        <f>propocet!$L$5</f>
        <v>23.362499999999997</v>
      </c>
      <c r="L422" s="2">
        <f>propocet!$L$9</f>
        <v>22.787500000000001</v>
      </c>
      <c r="M422" s="2">
        <f>propocet!$L$11</f>
        <v>16.7</v>
      </c>
      <c r="N422" s="2">
        <f>propocet!$L$12</f>
        <v>25.5625</v>
      </c>
      <c r="O422" s="2">
        <f>propocet!$L$13</f>
        <v>16.225000000000001</v>
      </c>
      <c r="P422" s="61">
        <f t="shared" si="143"/>
        <v>39.542500000000004</v>
      </c>
      <c r="Q422" s="52">
        <v>30</v>
      </c>
      <c r="R422" s="2">
        <f t="shared" si="144"/>
        <v>11.0625</v>
      </c>
      <c r="S422" s="2">
        <f t="shared" si="145"/>
        <v>6.6375000000000028</v>
      </c>
      <c r="T422" s="2">
        <f t="shared" si="146"/>
        <v>7.2124999999999986</v>
      </c>
      <c r="U422" s="2">
        <f t="shared" si="147"/>
        <v>13.3</v>
      </c>
      <c r="V422" s="2">
        <f t="shared" si="148"/>
        <v>4.4375</v>
      </c>
      <c r="W422" s="2">
        <f t="shared" si="149"/>
        <v>13.774999999999999</v>
      </c>
      <c r="X422" s="2">
        <f t="shared" si="150"/>
        <v>-9.542500000000004</v>
      </c>
      <c r="Y422" s="2">
        <f t="shared" si="150"/>
        <v>-9.542500000000004</v>
      </c>
      <c r="Z422" s="2">
        <f t="shared" si="150"/>
        <v>-9.542500000000004</v>
      </c>
      <c r="AA422" s="2">
        <f t="shared" si="151"/>
        <v>56.425000000000004</v>
      </c>
      <c r="AB422" s="61">
        <f t="shared" si="152"/>
        <v>57.255000000000024</v>
      </c>
      <c r="AC422" s="61">
        <f t="shared" si="153"/>
        <v>113.68000000000004</v>
      </c>
      <c r="AD422" s="2">
        <f t="shared" si="154"/>
        <v>9.542500000000004</v>
      </c>
      <c r="AE422" s="2">
        <f t="shared" si="157"/>
        <v>0</v>
      </c>
      <c r="AF422" s="52">
        <f t="shared" si="155"/>
        <v>113.68000000000004</v>
      </c>
      <c r="AG422" s="2">
        <f t="shared" si="158"/>
        <v>47.71250000000002</v>
      </c>
      <c r="AH422" s="67">
        <f t="shared" si="159"/>
        <v>0.26135285969641414</v>
      </c>
      <c r="AI422" s="67">
        <f t="shared" si="160"/>
        <v>0.73864714030358591</v>
      </c>
      <c r="AJ422" s="2">
        <f t="shared" si="161"/>
        <v>434.96750000000009</v>
      </c>
      <c r="AK422" s="2">
        <f t="shared" si="162"/>
        <v>869.93500000000017</v>
      </c>
    </row>
    <row r="423" spans="1:37" hidden="1">
      <c r="A423" t="s">
        <v>573</v>
      </c>
      <c r="B423">
        <v>96</v>
      </c>
      <c r="C423" s="2">
        <f>VLOOKUP(A423,LB460_CO!B:L,11,0)</f>
        <v>92.752083333333331</v>
      </c>
      <c r="D423" s="2">
        <f>'c'!$B$7</f>
        <v>47.125</v>
      </c>
      <c r="E423" s="2">
        <f t="shared" si="140"/>
        <v>139.87708333333333</v>
      </c>
      <c r="F423" s="2">
        <f>'c'!$E$8</f>
        <v>123.57500000000002</v>
      </c>
      <c r="G423" s="52">
        <f t="shared" si="141"/>
        <v>263.45208333333335</v>
      </c>
      <c r="H423" s="52">
        <f t="shared" si="156"/>
        <v>25291.4</v>
      </c>
      <c r="I423" s="2">
        <f t="shared" si="142"/>
        <v>27.975416666666668</v>
      </c>
      <c r="J423" s="2">
        <f>propocet!$L$2</f>
        <v>18.9375</v>
      </c>
      <c r="K423" s="2">
        <f>propocet!$L$5</f>
        <v>23.362499999999997</v>
      </c>
      <c r="L423" s="2">
        <f>propocet!$L$9</f>
        <v>22.787500000000001</v>
      </c>
      <c r="M423" s="2">
        <f>propocet!$L$11</f>
        <v>16.7</v>
      </c>
      <c r="N423" s="2">
        <f>propocet!$L$12</f>
        <v>25.5625</v>
      </c>
      <c r="O423" s="2">
        <f>propocet!$L$13</f>
        <v>16.225000000000001</v>
      </c>
      <c r="P423" s="61">
        <f t="shared" si="143"/>
        <v>27.975416666666668</v>
      </c>
      <c r="Q423" s="52">
        <v>30</v>
      </c>
      <c r="R423" s="2">
        <f t="shared" si="144"/>
        <v>11.0625</v>
      </c>
      <c r="S423" s="2">
        <f t="shared" si="145"/>
        <v>6.6375000000000028</v>
      </c>
      <c r="T423" s="2">
        <f t="shared" si="146"/>
        <v>7.2124999999999986</v>
      </c>
      <c r="U423" s="2">
        <f t="shared" si="147"/>
        <v>13.3</v>
      </c>
      <c r="V423" s="2">
        <f t="shared" si="148"/>
        <v>4.4375</v>
      </c>
      <c r="W423" s="2">
        <f t="shared" si="149"/>
        <v>13.774999999999999</v>
      </c>
      <c r="X423" s="2">
        <f t="shared" si="150"/>
        <v>2.0245833333333323</v>
      </c>
      <c r="Y423" s="2">
        <f t="shared" si="150"/>
        <v>2.0245833333333323</v>
      </c>
      <c r="Z423" s="2">
        <f t="shared" si="150"/>
        <v>2.0245833333333323</v>
      </c>
      <c r="AA423" s="2">
        <f t="shared" si="151"/>
        <v>56.425000000000004</v>
      </c>
      <c r="AB423" s="61">
        <f t="shared" si="152"/>
        <v>0</v>
      </c>
      <c r="AC423" s="61">
        <f t="shared" si="153"/>
        <v>56.425000000000004</v>
      </c>
      <c r="AD423" s="2">
        <f t="shared" si="154"/>
        <v>-2.0245833333333323</v>
      </c>
      <c r="AE423" s="2">
        <f t="shared" si="157"/>
        <v>10.122916666666661</v>
      </c>
      <c r="AF423" s="52">
        <f t="shared" si="155"/>
        <v>66.547916666666666</v>
      </c>
      <c r="AG423" s="2">
        <f t="shared" si="158"/>
        <v>0</v>
      </c>
      <c r="AH423" s="67">
        <f t="shared" si="159"/>
        <v>0.20166035353535353</v>
      </c>
      <c r="AI423" s="67">
        <f t="shared" si="160"/>
        <v>0.7983396464646465</v>
      </c>
      <c r="AJ423" s="2">
        <f t="shared" si="161"/>
        <v>330</v>
      </c>
      <c r="AK423" s="2">
        <f t="shared" si="162"/>
        <v>31680</v>
      </c>
    </row>
    <row r="424" spans="1:37">
      <c r="A424" t="s">
        <v>401</v>
      </c>
      <c r="B424">
        <v>1</v>
      </c>
      <c r="C424" s="2">
        <f>VLOOKUP(A424,LB460_CO!B:L,11,0)</f>
        <v>189.88333333333333</v>
      </c>
      <c r="D424" s="2">
        <f>'c'!$B$7</f>
        <v>47.125</v>
      </c>
      <c r="E424" s="2">
        <f t="shared" si="140"/>
        <v>237.00833333333333</v>
      </c>
      <c r="F424" s="2">
        <f>'c'!$E$8</f>
        <v>123.57500000000002</v>
      </c>
      <c r="G424" s="52">
        <f t="shared" si="141"/>
        <v>360.58333333333337</v>
      </c>
      <c r="H424" s="52">
        <f t="shared" si="156"/>
        <v>360.58333333333337</v>
      </c>
      <c r="I424" s="2">
        <f t="shared" si="142"/>
        <v>47.401666666666664</v>
      </c>
      <c r="J424" s="2">
        <f>propocet!$L$2</f>
        <v>18.9375</v>
      </c>
      <c r="K424" s="2">
        <f>propocet!$L$5</f>
        <v>23.362499999999997</v>
      </c>
      <c r="L424" s="2">
        <f>propocet!$L$9</f>
        <v>22.787500000000001</v>
      </c>
      <c r="M424" s="2">
        <f>propocet!$L$11</f>
        <v>16.7</v>
      </c>
      <c r="N424" s="2">
        <f>propocet!$L$12</f>
        <v>25.5625</v>
      </c>
      <c r="O424" s="2">
        <f>propocet!$L$13</f>
        <v>16.225000000000001</v>
      </c>
      <c r="P424" s="61">
        <f t="shared" si="143"/>
        <v>47.401666666666664</v>
      </c>
      <c r="Q424" s="52">
        <v>30</v>
      </c>
      <c r="R424" s="2">
        <f t="shared" si="144"/>
        <v>11.0625</v>
      </c>
      <c r="S424" s="2">
        <f t="shared" si="145"/>
        <v>6.6375000000000028</v>
      </c>
      <c r="T424" s="2">
        <f t="shared" si="146"/>
        <v>7.2124999999999986</v>
      </c>
      <c r="U424" s="2">
        <f t="shared" si="147"/>
        <v>13.3</v>
      </c>
      <c r="V424" s="2">
        <f t="shared" si="148"/>
        <v>4.4375</v>
      </c>
      <c r="W424" s="2">
        <f t="shared" si="149"/>
        <v>13.774999999999999</v>
      </c>
      <c r="X424" s="2">
        <f t="shared" si="150"/>
        <v>-17.401666666666664</v>
      </c>
      <c r="Y424" s="2">
        <f t="shared" si="150"/>
        <v>-17.401666666666664</v>
      </c>
      <c r="Z424" s="2">
        <f t="shared" si="150"/>
        <v>-17.401666666666664</v>
      </c>
      <c r="AA424" s="2">
        <f t="shared" si="151"/>
        <v>56.425000000000004</v>
      </c>
      <c r="AB424" s="61">
        <f t="shared" si="152"/>
        <v>104.40999999999998</v>
      </c>
      <c r="AC424" s="61">
        <f t="shared" si="153"/>
        <v>160.83499999999998</v>
      </c>
      <c r="AD424" s="2">
        <f t="shared" si="154"/>
        <v>17.401666666666664</v>
      </c>
      <c r="AE424" s="2">
        <f t="shared" si="157"/>
        <v>0</v>
      </c>
      <c r="AF424" s="52">
        <f t="shared" si="155"/>
        <v>160.83499999999998</v>
      </c>
      <c r="AG424" s="2">
        <f t="shared" si="158"/>
        <v>87.008333333333326</v>
      </c>
      <c r="AH424" s="67">
        <f t="shared" si="159"/>
        <v>0.30845674138807289</v>
      </c>
      <c r="AI424" s="67">
        <f t="shared" si="160"/>
        <v>0.69154325861192711</v>
      </c>
      <c r="AJ424" s="2">
        <f t="shared" si="161"/>
        <v>521.41833333333329</v>
      </c>
      <c r="AK424" s="2">
        <f t="shared" si="162"/>
        <v>521.41833333333329</v>
      </c>
    </row>
    <row r="425" spans="1:37">
      <c r="A425" t="s">
        <v>402</v>
      </c>
      <c r="B425">
        <v>31</v>
      </c>
      <c r="C425" s="2">
        <f>VLOOKUP(A425,LB460_CO!B:L,11,0)</f>
        <v>221.01249999999999</v>
      </c>
      <c r="D425" s="2">
        <f>'c'!$B$7</f>
        <v>47.125</v>
      </c>
      <c r="E425" s="2">
        <f t="shared" si="140"/>
        <v>268.13749999999999</v>
      </c>
      <c r="F425" s="2">
        <f>'c'!$E$8</f>
        <v>123.57500000000002</v>
      </c>
      <c r="G425" s="52">
        <f t="shared" si="141"/>
        <v>391.71249999999998</v>
      </c>
      <c r="H425" s="52">
        <f t="shared" si="156"/>
        <v>12143.0875</v>
      </c>
      <c r="I425" s="2">
        <f t="shared" si="142"/>
        <v>53.627499999999998</v>
      </c>
      <c r="J425" s="2">
        <f>propocet!$L$2</f>
        <v>18.9375</v>
      </c>
      <c r="K425" s="2">
        <f>propocet!$L$5</f>
        <v>23.362499999999997</v>
      </c>
      <c r="L425" s="2">
        <f>propocet!$L$9</f>
        <v>22.787500000000001</v>
      </c>
      <c r="M425" s="2">
        <f>propocet!$L$11</f>
        <v>16.7</v>
      </c>
      <c r="N425" s="2">
        <f>propocet!$L$12</f>
        <v>25.5625</v>
      </c>
      <c r="O425" s="2">
        <f>propocet!$L$13</f>
        <v>16.225000000000001</v>
      </c>
      <c r="P425" s="61">
        <f t="shared" si="143"/>
        <v>53.627499999999998</v>
      </c>
      <c r="Q425" s="52">
        <v>30</v>
      </c>
      <c r="R425" s="2">
        <f t="shared" si="144"/>
        <v>11.0625</v>
      </c>
      <c r="S425" s="2">
        <f t="shared" si="145"/>
        <v>6.6375000000000028</v>
      </c>
      <c r="T425" s="2">
        <f t="shared" si="146"/>
        <v>7.2124999999999986</v>
      </c>
      <c r="U425" s="2">
        <f t="shared" si="147"/>
        <v>13.3</v>
      </c>
      <c r="V425" s="2">
        <f t="shared" si="148"/>
        <v>4.4375</v>
      </c>
      <c r="W425" s="2">
        <f t="shared" si="149"/>
        <v>13.774999999999999</v>
      </c>
      <c r="X425" s="2">
        <f t="shared" si="150"/>
        <v>-23.627499999999998</v>
      </c>
      <c r="Y425" s="2">
        <f t="shared" si="150"/>
        <v>-23.627499999999998</v>
      </c>
      <c r="Z425" s="2">
        <f t="shared" si="150"/>
        <v>-23.627499999999998</v>
      </c>
      <c r="AA425" s="2">
        <f t="shared" si="151"/>
        <v>56.425000000000004</v>
      </c>
      <c r="AB425" s="61">
        <f t="shared" si="152"/>
        <v>141.76499999999999</v>
      </c>
      <c r="AC425" s="61">
        <f t="shared" si="153"/>
        <v>198.19</v>
      </c>
      <c r="AD425" s="2">
        <f t="shared" si="154"/>
        <v>23.627499999999998</v>
      </c>
      <c r="AE425" s="2">
        <f t="shared" si="157"/>
        <v>0</v>
      </c>
      <c r="AF425" s="52">
        <f t="shared" si="155"/>
        <v>198.19</v>
      </c>
      <c r="AG425" s="2">
        <f t="shared" si="158"/>
        <v>118.13749999999999</v>
      </c>
      <c r="AH425" s="67">
        <f t="shared" si="159"/>
        <v>0.33597077483143406</v>
      </c>
      <c r="AI425" s="67">
        <f t="shared" si="160"/>
        <v>0.664029225168566</v>
      </c>
      <c r="AJ425" s="2">
        <f t="shared" si="161"/>
        <v>589.90249999999992</v>
      </c>
      <c r="AK425" s="2">
        <f t="shared" si="162"/>
        <v>18286.977499999997</v>
      </c>
    </row>
    <row r="426" spans="1:37">
      <c r="A426" t="s">
        <v>255</v>
      </c>
      <c r="B426">
        <v>1</v>
      </c>
      <c r="C426" s="2">
        <f>VLOOKUP(A426,LB460_CO!B:L,11,0)</f>
        <v>199.78750000000002</v>
      </c>
      <c r="D426" s="2">
        <f>'c'!$B$7</f>
        <v>47.125</v>
      </c>
      <c r="E426" s="2">
        <f t="shared" si="140"/>
        <v>246.91250000000002</v>
      </c>
      <c r="F426" s="2">
        <f>'c'!$E$8</f>
        <v>123.57500000000002</v>
      </c>
      <c r="G426" s="52">
        <f t="shared" si="141"/>
        <v>370.48750000000007</v>
      </c>
      <c r="H426" s="52">
        <f t="shared" si="156"/>
        <v>370.48750000000007</v>
      </c>
      <c r="I426" s="2">
        <f t="shared" si="142"/>
        <v>49.382500000000007</v>
      </c>
      <c r="J426" s="2">
        <f>propocet!$L$2</f>
        <v>18.9375</v>
      </c>
      <c r="K426" s="2">
        <f>propocet!$L$5</f>
        <v>23.362499999999997</v>
      </c>
      <c r="L426" s="2">
        <f>propocet!$L$9</f>
        <v>22.787500000000001</v>
      </c>
      <c r="M426" s="2">
        <f>propocet!$L$11</f>
        <v>16.7</v>
      </c>
      <c r="N426" s="2">
        <f>propocet!$L$12</f>
        <v>25.5625</v>
      </c>
      <c r="O426" s="2">
        <f>propocet!$L$13</f>
        <v>16.225000000000001</v>
      </c>
      <c r="P426" s="61">
        <f t="shared" si="143"/>
        <v>49.382500000000007</v>
      </c>
      <c r="Q426" s="52">
        <v>30</v>
      </c>
      <c r="R426" s="2">
        <f t="shared" si="144"/>
        <v>11.0625</v>
      </c>
      <c r="S426" s="2">
        <f t="shared" si="145"/>
        <v>6.6375000000000028</v>
      </c>
      <c r="T426" s="2">
        <f t="shared" si="146"/>
        <v>7.2124999999999986</v>
      </c>
      <c r="U426" s="2">
        <f t="shared" si="147"/>
        <v>13.3</v>
      </c>
      <c r="V426" s="2">
        <f t="shared" si="148"/>
        <v>4.4375</v>
      </c>
      <c r="W426" s="2">
        <f t="shared" si="149"/>
        <v>13.774999999999999</v>
      </c>
      <c r="X426" s="2">
        <f t="shared" si="150"/>
        <v>-19.382500000000007</v>
      </c>
      <c r="Y426" s="2">
        <f t="shared" si="150"/>
        <v>-19.382500000000007</v>
      </c>
      <c r="Z426" s="2">
        <f t="shared" si="150"/>
        <v>-19.382500000000007</v>
      </c>
      <c r="AA426" s="2">
        <f t="shared" si="151"/>
        <v>56.425000000000004</v>
      </c>
      <c r="AB426" s="61">
        <f t="shared" si="152"/>
        <v>116.29500000000004</v>
      </c>
      <c r="AC426" s="61">
        <f t="shared" si="153"/>
        <v>172.72000000000006</v>
      </c>
      <c r="AD426" s="2">
        <f t="shared" si="154"/>
        <v>19.382500000000007</v>
      </c>
      <c r="AE426" s="2">
        <f t="shared" si="157"/>
        <v>0</v>
      </c>
      <c r="AF426" s="52">
        <f t="shared" si="155"/>
        <v>172.72000000000006</v>
      </c>
      <c r="AG426" s="2">
        <f t="shared" si="158"/>
        <v>96.912500000000037</v>
      </c>
      <c r="AH426" s="67">
        <f t="shared" si="159"/>
        <v>0.3179632092708588</v>
      </c>
      <c r="AI426" s="67">
        <f t="shared" si="160"/>
        <v>0.68203679072914114</v>
      </c>
      <c r="AJ426" s="2">
        <f t="shared" si="161"/>
        <v>543.2075000000001</v>
      </c>
      <c r="AK426" s="2">
        <f t="shared" si="162"/>
        <v>543.2075000000001</v>
      </c>
    </row>
    <row r="427" spans="1:37">
      <c r="A427" t="s">
        <v>623</v>
      </c>
      <c r="B427">
        <v>2</v>
      </c>
      <c r="C427" s="2">
        <f>VLOOKUP(A427,LB460_CO!B:L,11,0)</f>
        <v>166.52500000000003</v>
      </c>
      <c r="D427" s="2">
        <f>'c'!$B$7</f>
        <v>47.125</v>
      </c>
      <c r="E427" s="2">
        <f t="shared" si="140"/>
        <v>213.65000000000003</v>
      </c>
      <c r="F427" s="2">
        <f>'c'!$E$8</f>
        <v>123.57500000000002</v>
      </c>
      <c r="G427" s="52">
        <f t="shared" si="141"/>
        <v>337.22500000000002</v>
      </c>
      <c r="H427" s="52">
        <f t="shared" si="156"/>
        <v>674.45</v>
      </c>
      <c r="I427" s="2">
        <f t="shared" si="142"/>
        <v>42.730000000000004</v>
      </c>
      <c r="J427" s="2">
        <f>propocet!$L$2</f>
        <v>18.9375</v>
      </c>
      <c r="K427" s="2">
        <f>propocet!$L$5</f>
        <v>23.362499999999997</v>
      </c>
      <c r="L427" s="2">
        <f>propocet!$L$9</f>
        <v>22.787500000000001</v>
      </c>
      <c r="M427" s="2">
        <f>propocet!$L$11</f>
        <v>16.7</v>
      </c>
      <c r="N427" s="2">
        <f>propocet!$L$12</f>
        <v>25.5625</v>
      </c>
      <c r="O427" s="2">
        <f>propocet!$L$13</f>
        <v>16.225000000000001</v>
      </c>
      <c r="P427" s="61">
        <f t="shared" si="143"/>
        <v>42.730000000000004</v>
      </c>
      <c r="Q427" s="52">
        <v>30</v>
      </c>
      <c r="R427" s="2">
        <f t="shared" si="144"/>
        <v>11.0625</v>
      </c>
      <c r="S427" s="2">
        <f t="shared" si="145"/>
        <v>6.6375000000000028</v>
      </c>
      <c r="T427" s="2">
        <f t="shared" si="146"/>
        <v>7.2124999999999986</v>
      </c>
      <c r="U427" s="2">
        <f t="shared" si="147"/>
        <v>13.3</v>
      </c>
      <c r="V427" s="2">
        <f t="shared" si="148"/>
        <v>4.4375</v>
      </c>
      <c r="W427" s="2">
        <f t="shared" si="149"/>
        <v>13.774999999999999</v>
      </c>
      <c r="X427" s="2">
        <f t="shared" si="150"/>
        <v>-12.730000000000004</v>
      </c>
      <c r="Y427" s="2">
        <f t="shared" si="150"/>
        <v>-12.730000000000004</v>
      </c>
      <c r="Z427" s="2">
        <f t="shared" si="150"/>
        <v>-12.730000000000004</v>
      </c>
      <c r="AA427" s="2">
        <f t="shared" si="151"/>
        <v>56.425000000000004</v>
      </c>
      <c r="AB427" s="61">
        <f t="shared" si="152"/>
        <v>76.380000000000024</v>
      </c>
      <c r="AC427" s="61">
        <f t="shared" si="153"/>
        <v>132.80500000000004</v>
      </c>
      <c r="AD427" s="2">
        <f t="shared" si="154"/>
        <v>12.730000000000004</v>
      </c>
      <c r="AE427" s="2">
        <f t="shared" si="157"/>
        <v>0</v>
      </c>
      <c r="AF427" s="52">
        <f t="shared" si="155"/>
        <v>132.80500000000004</v>
      </c>
      <c r="AG427" s="2">
        <f t="shared" si="158"/>
        <v>63.65000000000002</v>
      </c>
      <c r="AH427" s="67">
        <f t="shared" si="159"/>
        <v>0.28254579494925863</v>
      </c>
      <c r="AI427" s="67">
        <f t="shared" si="160"/>
        <v>0.71745420505074131</v>
      </c>
      <c r="AJ427" s="2">
        <f t="shared" si="161"/>
        <v>470.03000000000009</v>
      </c>
      <c r="AK427" s="2">
        <f t="shared" si="162"/>
        <v>940.06000000000017</v>
      </c>
    </row>
    <row r="428" spans="1:37">
      <c r="A428" t="s">
        <v>442</v>
      </c>
      <c r="B428">
        <v>1</v>
      </c>
      <c r="C428" s="2">
        <f>VLOOKUP(A428,LB460_CO!B:L,11,0)</f>
        <v>176.42500000000001</v>
      </c>
      <c r="D428" s="2">
        <f>'c'!$B$7</f>
        <v>47.125</v>
      </c>
      <c r="E428" s="2">
        <f t="shared" si="140"/>
        <v>223.55</v>
      </c>
      <c r="F428" s="2">
        <f>'c'!$E$8</f>
        <v>123.57500000000002</v>
      </c>
      <c r="G428" s="52">
        <f t="shared" si="141"/>
        <v>347.125</v>
      </c>
      <c r="H428" s="52">
        <f t="shared" si="156"/>
        <v>347.125</v>
      </c>
      <c r="I428" s="2">
        <f t="shared" si="142"/>
        <v>44.71</v>
      </c>
      <c r="J428" s="2">
        <f>propocet!$L$2</f>
        <v>18.9375</v>
      </c>
      <c r="K428" s="2">
        <f>propocet!$L$5</f>
        <v>23.362499999999997</v>
      </c>
      <c r="L428" s="2">
        <f>propocet!$L$9</f>
        <v>22.787500000000001</v>
      </c>
      <c r="M428" s="2">
        <f>propocet!$L$11</f>
        <v>16.7</v>
      </c>
      <c r="N428" s="2">
        <f>propocet!$L$12</f>
        <v>25.5625</v>
      </c>
      <c r="O428" s="2">
        <f>propocet!$L$13</f>
        <v>16.225000000000001</v>
      </c>
      <c r="P428" s="61">
        <f t="shared" si="143"/>
        <v>44.71</v>
      </c>
      <c r="Q428" s="52">
        <v>30</v>
      </c>
      <c r="R428" s="2">
        <f t="shared" si="144"/>
        <v>11.0625</v>
      </c>
      <c r="S428" s="2">
        <f t="shared" si="145"/>
        <v>6.6375000000000028</v>
      </c>
      <c r="T428" s="2">
        <f t="shared" si="146"/>
        <v>7.2124999999999986</v>
      </c>
      <c r="U428" s="2">
        <f t="shared" si="147"/>
        <v>13.3</v>
      </c>
      <c r="V428" s="2">
        <f t="shared" si="148"/>
        <v>4.4375</v>
      </c>
      <c r="W428" s="2">
        <f t="shared" si="149"/>
        <v>13.774999999999999</v>
      </c>
      <c r="X428" s="2">
        <f t="shared" si="150"/>
        <v>-14.71</v>
      </c>
      <c r="Y428" s="2">
        <f t="shared" si="150"/>
        <v>-14.71</v>
      </c>
      <c r="Z428" s="2">
        <f t="shared" si="150"/>
        <v>-14.71</v>
      </c>
      <c r="AA428" s="2">
        <f t="shared" si="151"/>
        <v>56.425000000000004</v>
      </c>
      <c r="AB428" s="61">
        <f t="shared" si="152"/>
        <v>88.26</v>
      </c>
      <c r="AC428" s="61">
        <f t="shared" si="153"/>
        <v>144.685</v>
      </c>
      <c r="AD428" s="2">
        <f t="shared" si="154"/>
        <v>14.71</v>
      </c>
      <c r="AE428" s="2">
        <f t="shared" si="157"/>
        <v>0</v>
      </c>
      <c r="AF428" s="52">
        <f t="shared" si="155"/>
        <v>144.685</v>
      </c>
      <c r="AG428" s="2">
        <f t="shared" si="158"/>
        <v>73.550000000000011</v>
      </c>
      <c r="AH428" s="67">
        <f t="shared" si="159"/>
        <v>0.29418881275289238</v>
      </c>
      <c r="AI428" s="67">
        <f t="shared" si="160"/>
        <v>0.70581118724710756</v>
      </c>
      <c r="AJ428" s="2">
        <f t="shared" si="161"/>
        <v>491.81</v>
      </c>
      <c r="AK428" s="2">
        <f t="shared" si="162"/>
        <v>491.81</v>
      </c>
    </row>
    <row r="429" spans="1:37">
      <c r="A429" t="s">
        <v>180</v>
      </c>
      <c r="B429">
        <v>4</v>
      </c>
      <c r="C429" s="2">
        <f>VLOOKUP(A429,LB460_CO!B:L,11,0)</f>
        <v>134.375</v>
      </c>
      <c r="D429" s="2">
        <f>'c'!$B$7</f>
        <v>47.125</v>
      </c>
      <c r="E429" s="2">
        <f t="shared" si="140"/>
        <v>181.5</v>
      </c>
      <c r="F429" s="2">
        <f>'c'!$E$8</f>
        <v>123.57500000000002</v>
      </c>
      <c r="G429" s="52">
        <f t="shared" si="141"/>
        <v>305.07500000000005</v>
      </c>
      <c r="H429" s="52">
        <f t="shared" si="156"/>
        <v>1220.3000000000002</v>
      </c>
      <c r="I429" s="2">
        <f t="shared" si="142"/>
        <v>36.299999999999997</v>
      </c>
      <c r="J429" s="2">
        <f>propocet!$L$2</f>
        <v>18.9375</v>
      </c>
      <c r="K429" s="2">
        <f>propocet!$L$5</f>
        <v>23.362499999999997</v>
      </c>
      <c r="L429" s="2">
        <f>propocet!$L$9</f>
        <v>22.787500000000001</v>
      </c>
      <c r="M429" s="2">
        <f>propocet!$L$11</f>
        <v>16.7</v>
      </c>
      <c r="N429" s="2">
        <f>propocet!$L$12</f>
        <v>25.5625</v>
      </c>
      <c r="O429" s="2">
        <f>propocet!$L$13</f>
        <v>16.225000000000001</v>
      </c>
      <c r="P429" s="61">
        <f t="shared" si="143"/>
        <v>36.299999999999997</v>
      </c>
      <c r="Q429" s="52">
        <v>30</v>
      </c>
      <c r="R429" s="2">
        <f t="shared" si="144"/>
        <v>11.0625</v>
      </c>
      <c r="S429" s="2">
        <f t="shared" si="145"/>
        <v>6.6375000000000028</v>
      </c>
      <c r="T429" s="2">
        <f t="shared" si="146"/>
        <v>7.2124999999999986</v>
      </c>
      <c r="U429" s="2">
        <f t="shared" si="147"/>
        <v>13.3</v>
      </c>
      <c r="V429" s="2">
        <f t="shared" si="148"/>
        <v>4.4375</v>
      </c>
      <c r="W429" s="2">
        <f t="shared" si="149"/>
        <v>13.774999999999999</v>
      </c>
      <c r="X429" s="2">
        <f t="shared" si="150"/>
        <v>-6.2999999999999972</v>
      </c>
      <c r="Y429" s="2">
        <f t="shared" si="150"/>
        <v>-6.2999999999999972</v>
      </c>
      <c r="Z429" s="2">
        <f t="shared" si="150"/>
        <v>-6.2999999999999972</v>
      </c>
      <c r="AA429" s="2">
        <f t="shared" si="151"/>
        <v>56.425000000000004</v>
      </c>
      <c r="AB429" s="61">
        <f t="shared" si="152"/>
        <v>37.799999999999983</v>
      </c>
      <c r="AC429" s="61">
        <f t="shared" si="153"/>
        <v>94.224999999999994</v>
      </c>
      <c r="AD429" s="2">
        <f t="shared" si="154"/>
        <v>6.2999999999999972</v>
      </c>
      <c r="AE429" s="2">
        <f t="shared" si="157"/>
        <v>0</v>
      </c>
      <c r="AF429" s="52">
        <f t="shared" si="155"/>
        <v>94.224999999999994</v>
      </c>
      <c r="AG429" s="2">
        <f t="shared" si="158"/>
        <v>31.499999999999986</v>
      </c>
      <c r="AH429" s="67">
        <f t="shared" si="159"/>
        <v>0.23597545704983722</v>
      </c>
      <c r="AI429" s="67">
        <f t="shared" si="160"/>
        <v>0.76402454295016275</v>
      </c>
      <c r="AJ429" s="2">
        <f t="shared" si="161"/>
        <v>399.30000000000007</v>
      </c>
      <c r="AK429" s="2">
        <f t="shared" si="162"/>
        <v>1597.2000000000003</v>
      </c>
    </row>
    <row r="430" spans="1:37">
      <c r="A430" t="s">
        <v>181</v>
      </c>
      <c r="B430">
        <v>9</v>
      </c>
      <c r="C430" s="2">
        <f>VLOOKUP(A430,LB460_CO!B:L,11,0)</f>
        <v>199.78750000000002</v>
      </c>
      <c r="D430" s="2">
        <f>'c'!$B$7</f>
        <v>47.125</v>
      </c>
      <c r="E430" s="2">
        <f t="shared" si="140"/>
        <v>246.91250000000002</v>
      </c>
      <c r="F430" s="2">
        <f>'c'!$E$8</f>
        <v>123.57500000000002</v>
      </c>
      <c r="G430" s="52">
        <f t="shared" si="141"/>
        <v>370.48750000000007</v>
      </c>
      <c r="H430" s="52">
        <f t="shared" si="156"/>
        <v>3334.3875000000007</v>
      </c>
      <c r="I430" s="2">
        <f t="shared" si="142"/>
        <v>49.382500000000007</v>
      </c>
      <c r="J430" s="2">
        <f>propocet!$L$2</f>
        <v>18.9375</v>
      </c>
      <c r="K430" s="2">
        <f>propocet!$L$5</f>
        <v>23.362499999999997</v>
      </c>
      <c r="L430" s="2">
        <f>propocet!$L$9</f>
        <v>22.787500000000001</v>
      </c>
      <c r="M430" s="2">
        <f>propocet!$L$11</f>
        <v>16.7</v>
      </c>
      <c r="N430" s="2">
        <f>propocet!$L$12</f>
        <v>25.5625</v>
      </c>
      <c r="O430" s="2">
        <f>propocet!$L$13</f>
        <v>16.225000000000001</v>
      </c>
      <c r="P430" s="61">
        <f t="shared" si="143"/>
        <v>49.382500000000007</v>
      </c>
      <c r="Q430" s="52">
        <v>30</v>
      </c>
      <c r="R430" s="2">
        <f t="shared" si="144"/>
        <v>11.0625</v>
      </c>
      <c r="S430" s="2">
        <f t="shared" si="145"/>
        <v>6.6375000000000028</v>
      </c>
      <c r="T430" s="2">
        <f t="shared" si="146"/>
        <v>7.2124999999999986</v>
      </c>
      <c r="U430" s="2">
        <f t="shared" si="147"/>
        <v>13.3</v>
      </c>
      <c r="V430" s="2">
        <f t="shared" si="148"/>
        <v>4.4375</v>
      </c>
      <c r="W430" s="2">
        <f t="shared" si="149"/>
        <v>13.774999999999999</v>
      </c>
      <c r="X430" s="2">
        <f t="shared" si="150"/>
        <v>-19.382500000000007</v>
      </c>
      <c r="Y430" s="2">
        <f t="shared" si="150"/>
        <v>-19.382500000000007</v>
      </c>
      <c r="Z430" s="2">
        <f t="shared" si="150"/>
        <v>-19.382500000000007</v>
      </c>
      <c r="AA430" s="2">
        <f t="shared" si="151"/>
        <v>56.425000000000004</v>
      </c>
      <c r="AB430" s="61">
        <f t="shared" si="152"/>
        <v>116.29500000000004</v>
      </c>
      <c r="AC430" s="61">
        <f t="shared" si="153"/>
        <v>172.72000000000006</v>
      </c>
      <c r="AD430" s="2">
        <f t="shared" si="154"/>
        <v>19.382500000000007</v>
      </c>
      <c r="AE430" s="2">
        <f t="shared" si="157"/>
        <v>0</v>
      </c>
      <c r="AF430" s="52">
        <f t="shared" si="155"/>
        <v>172.72000000000006</v>
      </c>
      <c r="AG430" s="2">
        <f t="shared" si="158"/>
        <v>96.912500000000037</v>
      </c>
      <c r="AH430" s="67">
        <f t="shared" si="159"/>
        <v>0.3179632092708588</v>
      </c>
      <c r="AI430" s="67">
        <f t="shared" si="160"/>
        <v>0.68203679072914114</v>
      </c>
      <c r="AJ430" s="2">
        <f t="shared" si="161"/>
        <v>543.2075000000001</v>
      </c>
      <c r="AK430" s="2">
        <f t="shared" si="162"/>
        <v>4888.8675000000012</v>
      </c>
    </row>
    <row r="431" spans="1:37">
      <c r="A431" t="s">
        <v>182</v>
      </c>
      <c r="B431">
        <v>1</v>
      </c>
      <c r="C431" s="2">
        <f>VLOOKUP(A431,LB460_CO!B:L,11,0)</f>
        <v>150.58750000000001</v>
      </c>
      <c r="D431" s="2">
        <f>'c'!$B$7</f>
        <v>47.125</v>
      </c>
      <c r="E431" s="2">
        <f t="shared" si="140"/>
        <v>197.71250000000001</v>
      </c>
      <c r="F431" s="2">
        <f>'c'!$E$8</f>
        <v>123.57500000000002</v>
      </c>
      <c r="G431" s="52">
        <f t="shared" si="141"/>
        <v>321.28750000000002</v>
      </c>
      <c r="H431" s="52">
        <f t="shared" si="156"/>
        <v>321.28750000000002</v>
      </c>
      <c r="I431" s="2">
        <f t="shared" si="142"/>
        <v>39.542500000000004</v>
      </c>
      <c r="J431" s="2">
        <f>propocet!$L$2</f>
        <v>18.9375</v>
      </c>
      <c r="K431" s="2">
        <f>propocet!$L$5</f>
        <v>23.362499999999997</v>
      </c>
      <c r="L431" s="2">
        <f>propocet!$L$9</f>
        <v>22.787500000000001</v>
      </c>
      <c r="M431" s="2">
        <f>propocet!$L$11</f>
        <v>16.7</v>
      </c>
      <c r="N431" s="2">
        <f>propocet!$L$12</f>
        <v>25.5625</v>
      </c>
      <c r="O431" s="2">
        <f>propocet!$L$13</f>
        <v>16.225000000000001</v>
      </c>
      <c r="P431" s="61">
        <f t="shared" si="143"/>
        <v>39.542500000000004</v>
      </c>
      <c r="Q431" s="52">
        <v>30</v>
      </c>
      <c r="R431" s="2">
        <f t="shared" si="144"/>
        <v>11.0625</v>
      </c>
      <c r="S431" s="2">
        <f t="shared" si="145"/>
        <v>6.6375000000000028</v>
      </c>
      <c r="T431" s="2">
        <f t="shared" si="146"/>
        <v>7.2124999999999986</v>
      </c>
      <c r="U431" s="2">
        <f t="shared" si="147"/>
        <v>13.3</v>
      </c>
      <c r="V431" s="2">
        <f t="shared" si="148"/>
        <v>4.4375</v>
      </c>
      <c r="W431" s="2">
        <f t="shared" si="149"/>
        <v>13.774999999999999</v>
      </c>
      <c r="X431" s="2">
        <f t="shared" si="150"/>
        <v>-9.542500000000004</v>
      </c>
      <c r="Y431" s="2">
        <f t="shared" si="150"/>
        <v>-9.542500000000004</v>
      </c>
      <c r="Z431" s="2">
        <f t="shared" si="150"/>
        <v>-9.542500000000004</v>
      </c>
      <c r="AA431" s="2">
        <f t="shared" si="151"/>
        <v>56.425000000000004</v>
      </c>
      <c r="AB431" s="61">
        <f t="shared" si="152"/>
        <v>57.255000000000024</v>
      </c>
      <c r="AC431" s="61">
        <f t="shared" si="153"/>
        <v>113.68000000000004</v>
      </c>
      <c r="AD431" s="2">
        <f t="shared" si="154"/>
        <v>9.542500000000004</v>
      </c>
      <c r="AE431" s="2">
        <f t="shared" si="157"/>
        <v>0</v>
      </c>
      <c r="AF431" s="52">
        <f t="shared" si="155"/>
        <v>113.68000000000004</v>
      </c>
      <c r="AG431" s="2">
        <f t="shared" si="158"/>
        <v>47.71250000000002</v>
      </c>
      <c r="AH431" s="67">
        <f t="shared" si="159"/>
        <v>0.26135285969641414</v>
      </c>
      <c r="AI431" s="67">
        <f t="shared" si="160"/>
        <v>0.73864714030358591</v>
      </c>
      <c r="AJ431" s="2">
        <f t="shared" si="161"/>
        <v>434.96750000000009</v>
      </c>
      <c r="AK431" s="2">
        <f t="shared" si="162"/>
        <v>434.96750000000009</v>
      </c>
    </row>
    <row r="432" spans="1:37">
      <c r="A432" t="s">
        <v>456</v>
      </c>
      <c r="B432">
        <v>1</v>
      </c>
      <c r="C432" s="2">
        <f>VLOOKUP(A432,LB460_CO!B:L,11,0)</f>
        <v>208.24583333333334</v>
      </c>
      <c r="D432" s="2">
        <f>'c'!$B$7</f>
        <v>47.125</v>
      </c>
      <c r="E432" s="2">
        <f t="shared" si="140"/>
        <v>255.37083333333334</v>
      </c>
      <c r="F432" s="2">
        <f>'c'!$E$8</f>
        <v>123.57500000000002</v>
      </c>
      <c r="G432" s="52">
        <f t="shared" si="141"/>
        <v>378.94583333333333</v>
      </c>
      <c r="H432" s="52">
        <f t="shared" si="156"/>
        <v>378.94583333333333</v>
      </c>
      <c r="I432" s="2">
        <f t="shared" si="142"/>
        <v>51.07416666666667</v>
      </c>
      <c r="J432" s="2">
        <f>propocet!$L$2</f>
        <v>18.9375</v>
      </c>
      <c r="K432" s="2">
        <f>propocet!$L$5</f>
        <v>23.362499999999997</v>
      </c>
      <c r="L432" s="2">
        <f>propocet!$L$9</f>
        <v>22.787500000000001</v>
      </c>
      <c r="M432" s="2">
        <f>propocet!$L$11</f>
        <v>16.7</v>
      </c>
      <c r="N432" s="2">
        <f>propocet!$L$12</f>
        <v>25.5625</v>
      </c>
      <c r="O432" s="2">
        <f>propocet!$L$13</f>
        <v>16.225000000000001</v>
      </c>
      <c r="P432" s="61">
        <f t="shared" si="143"/>
        <v>51.07416666666667</v>
      </c>
      <c r="Q432" s="52">
        <v>30</v>
      </c>
      <c r="R432" s="2">
        <f t="shared" si="144"/>
        <v>11.0625</v>
      </c>
      <c r="S432" s="2">
        <f t="shared" si="145"/>
        <v>6.6375000000000028</v>
      </c>
      <c r="T432" s="2">
        <f t="shared" si="146"/>
        <v>7.2124999999999986</v>
      </c>
      <c r="U432" s="2">
        <f t="shared" si="147"/>
        <v>13.3</v>
      </c>
      <c r="V432" s="2">
        <f t="shared" si="148"/>
        <v>4.4375</v>
      </c>
      <c r="W432" s="2">
        <f t="shared" si="149"/>
        <v>13.774999999999999</v>
      </c>
      <c r="X432" s="2">
        <f t="shared" si="150"/>
        <v>-21.07416666666667</v>
      </c>
      <c r="Y432" s="2">
        <f t="shared" si="150"/>
        <v>-21.07416666666667</v>
      </c>
      <c r="Z432" s="2">
        <f t="shared" si="150"/>
        <v>-21.07416666666667</v>
      </c>
      <c r="AA432" s="2">
        <f t="shared" si="151"/>
        <v>56.425000000000004</v>
      </c>
      <c r="AB432" s="61">
        <f t="shared" si="152"/>
        <v>126.44500000000002</v>
      </c>
      <c r="AC432" s="61">
        <f t="shared" si="153"/>
        <v>182.87000000000003</v>
      </c>
      <c r="AD432" s="2">
        <f t="shared" si="154"/>
        <v>21.07416666666667</v>
      </c>
      <c r="AE432" s="2">
        <f t="shared" si="157"/>
        <v>0</v>
      </c>
      <c r="AF432" s="52">
        <f t="shared" si="155"/>
        <v>182.87000000000003</v>
      </c>
      <c r="AG432" s="2">
        <f t="shared" si="158"/>
        <v>105.37083333333335</v>
      </c>
      <c r="AH432" s="67">
        <f t="shared" si="159"/>
        <v>0.32549812438536357</v>
      </c>
      <c r="AI432" s="67">
        <f t="shared" si="160"/>
        <v>0.67450187561463637</v>
      </c>
      <c r="AJ432" s="2">
        <f t="shared" si="161"/>
        <v>561.81583333333333</v>
      </c>
      <c r="AK432" s="2">
        <f t="shared" si="162"/>
        <v>561.81583333333333</v>
      </c>
    </row>
    <row r="433" spans="1:37">
      <c r="A433" t="s">
        <v>183</v>
      </c>
      <c r="B433">
        <v>6</v>
      </c>
      <c r="C433" s="2">
        <f>VLOOKUP(A433,LB460_CO!B:L,11,0)</f>
        <v>140.22916666666669</v>
      </c>
      <c r="D433" s="2">
        <f>'c'!$B$7</f>
        <v>47.125</v>
      </c>
      <c r="E433" s="2">
        <f t="shared" si="140"/>
        <v>187.35416666666669</v>
      </c>
      <c r="F433" s="2">
        <f>'c'!$E$8</f>
        <v>123.57500000000002</v>
      </c>
      <c r="G433" s="52">
        <f t="shared" si="141"/>
        <v>310.92916666666667</v>
      </c>
      <c r="H433" s="52">
        <f t="shared" si="156"/>
        <v>1865.575</v>
      </c>
      <c r="I433" s="2">
        <f t="shared" si="142"/>
        <v>37.470833333333339</v>
      </c>
      <c r="J433" s="2">
        <f>propocet!$L$2</f>
        <v>18.9375</v>
      </c>
      <c r="K433" s="2">
        <f>propocet!$L$5</f>
        <v>23.362499999999997</v>
      </c>
      <c r="L433" s="2">
        <f>propocet!$L$9</f>
        <v>22.787500000000001</v>
      </c>
      <c r="M433" s="2">
        <f>propocet!$L$11</f>
        <v>16.7</v>
      </c>
      <c r="N433" s="2">
        <f>propocet!$L$12</f>
        <v>25.5625</v>
      </c>
      <c r="O433" s="2">
        <f>propocet!$L$13</f>
        <v>16.225000000000001</v>
      </c>
      <c r="P433" s="61">
        <f t="shared" si="143"/>
        <v>37.470833333333339</v>
      </c>
      <c r="Q433" s="52">
        <v>30</v>
      </c>
      <c r="R433" s="2">
        <f t="shared" si="144"/>
        <v>11.0625</v>
      </c>
      <c r="S433" s="2">
        <f t="shared" si="145"/>
        <v>6.6375000000000028</v>
      </c>
      <c r="T433" s="2">
        <f t="shared" si="146"/>
        <v>7.2124999999999986</v>
      </c>
      <c r="U433" s="2">
        <f t="shared" si="147"/>
        <v>13.3</v>
      </c>
      <c r="V433" s="2">
        <f t="shared" si="148"/>
        <v>4.4375</v>
      </c>
      <c r="W433" s="2">
        <f t="shared" si="149"/>
        <v>13.774999999999999</v>
      </c>
      <c r="X433" s="2">
        <f t="shared" si="150"/>
        <v>-7.4708333333333385</v>
      </c>
      <c r="Y433" s="2">
        <f t="shared" si="150"/>
        <v>-7.4708333333333385</v>
      </c>
      <c r="Z433" s="2">
        <f t="shared" si="150"/>
        <v>-7.4708333333333385</v>
      </c>
      <c r="AA433" s="2">
        <f t="shared" si="151"/>
        <v>56.425000000000004</v>
      </c>
      <c r="AB433" s="61">
        <f t="shared" si="152"/>
        <v>44.825000000000031</v>
      </c>
      <c r="AC433" s="61">
        <f t="shared" si="153"/>
        <v>101.25000000000003</v>
      </c>
      <c r="AD433" s="2">
        <f t="shared" si="154"/>
        <v>7.4708333333333385</v>
      </c>
      <c r="AE433" s="2">
        <f t="shared" si="157"/>
        <v>0</v>
      </c>
      <c r="AF433" s="52">
        <f t="shared" si="155"/>
        <v>101.25000000000003</v>
      </c>
      <c r="AG433" s="2">
        <f t="shared" si="158"/>
        <v>37.354166666666693</v>
      </c>
      <c r="AH433" s="67">
        <f t="shared" si="159"/>
        <v>0.24564560314588116</v>
      </c>
      <c r="AI433" s="67">
        <f t="shared" si="160"/>
        <v>0.75435439685411887</v>
      </c>
      <c r="AJ433" s="2">
        <f t="shared" si="161"/>
        <v>412.17916666666667</v>
      </c>
      <c r="AK433" s="2">
        <f t="shared" si="162"/>
        <v>2473.0749999999998</v>
      </c>
    </row>
    <row r="434" spans="1:37">
      <c r="A434" t="s">
        <v>184</v>
      </c>
      <c r="B434">
        <v>2</v>
      </c>
      <c r="C434" s="2">
        <f>VLOOKUP(A434,LB460_CO!B:L,11,0)</f>
        <v>168.65833333333336</v>
      </c>
      <c r="D434" s="2">
        <f>'c'!$B$7</f>
        <v>47.125</v>
      </c>
      <c r="E434" s="2">
        <f t="shared" si="140"/>
        <v>215.78333333333336</v>
      </c>
      <c r="F434" s="2">
        <f>'c'!$E$8</f>
        <v>123.57500000000002</v>
      </c>
      <c r="G434" s="52">
        <f t="shared" si="141"/>
        <v>339.35833333333335</v>
      </c>
      <c r="H434" s="52">
        <f t="shared" si="156"/>
        <v>678.7166666666667</v>
      </c>
      <c r="I434" s="2">
        <f t="shared" si="142"/>
        <v>43.156666666666673</v>
      </c>
      <c r="J434" s="2">
        <f>propocet!$L$2</f>
        <v>18.9375</v>
      </c>
      <c r="K434" s="2">
        <f>propocet!$L$5</f>
        <v>23.362499999999997</v>
      </c>
      <c r="L434" s="2">
        <f>propocet!$L$9</f>
        <v>22.787500000000001</v>
      </c>
      <c r="M434" s="2">
        <f>propocet!$L$11</f>
        <v>16.7</v>
      </c>
      <c r="N434" s="2">
        <f>propocet!$L$12</f>
        <v>25.5625</v>
      </c>
      <c r="O434" s="2">
        <f>propocet!$L$13</f>
        <v>16.225000000000001</v>
      </c>
      <c r="P434" s="61">
        <f t="shared" si="143"/>
        <v>43.156666666666673</v>
      </c>
      <c r="Q434" s="52">
        <v>30</v>
      </c>
      <c r="R434" s="2">
        <f t="shared" si="144"/>
        <v>11.0625</v>
      </c>
      <c r="S434" s="2">
        <f t="shared" si="145"/>
        <v>6.6375000000000028</v>
      </c>
      <c r="T434" s="2">
        <f t="shared" si="146"/>
        <v>7.2124999999999986</v>
      </c>
      <c r="U434" s="2">
        <f t="shared" si="147"/>
        <v>13.3</v>
      </c>
      <c r="V434" s="2">
        <f t="shared" si="148"/>
        <v>4.4375</v>
      </c>
      <c r="W434" s="2">
        <f t="shared" si="149"/>
        <v>13.774999999999999</v>
      </c>
      <c r="X434" s="2">
        <f t="shared" si="150"/>
        <v>-13.156666666666673</v>
      </c>
      <c r="Y434" s="2">
        <f t="shared" si="150"/>
        <v>-13.156666666666673</v>
      </c>
      <c r="Z434" s="2">
        <f t="shared" si="150"/>
        <v>-13.156666666666673</v>
      </c>
      <c r="AA434" s="2">
        <f t="shared" si="151"/>
        <v>56.425000000000004</v>
      </c>
      <c r="AB434" s="61">
        <f t="shared" si="152"/>
        <v>78.94000000000004</v>
      </c>
      <c r="AC434" s="61">
        <f t="shared" si="153"/>
        <v>135.36500000000004</v>
      </c>
      <c r="AD434" s="2">
        <f t="shared" si="154"/>
        <v>13.156666666666673</v>
      </c>
      <c r="AE434" s="2">
        <f t="shared" si="157"/>
        <v>0</v>
      </c>
      <c r="AF434" s="52">
        <f t="shared" si="155"/>
        <v>135.36500000000004</v>
      </c>
      <c r="AG434" s="2">
        <f t="shared" si="158"/>
        <v>65.78333333333336</v>
      </c>
      <c r="AH434" s="67">
        <f t="shared" si="159"/>
        <v>0.28514503184310863</v>
      </c>
      <c r="AI434" s="67">
        <f t="shared" si="160"/>
        <v>0.71485496815689142</v>
      </c>
      <c r="AJ434" s="2">
        <f t="shared" si="161"/>
        <v>474.72333333333336</v>
      </c>
      <c r="AK434" s="2">
        <f t="shared" si="162"/>
        <v>949.44666666666672</v>
      </c>
    </row>
    <row r="435" spans="1:37" hidden="1">
      <c r="A435" t="s">
        <v>762</v>
      </c>
      <c r="B435">
        <v>1</v>
      </c>
      <c r="C435" s="2">
        <f>VLOOKUP(A435,LB460_CO!B:L,11,0)</f>
        <v>96.1</v>
      </c>
      <c r="D435" s="2">
        <f>'c'!$B$7</f>
        <v>47.125</v>
      </c>
      <c r="E435" s="2">
        <f t="shared" si="140"/>
        <v>143.22499999999999</v>
      </c>
      <c r="F435" s="2">
        <f>'c'!$E$8</f>
        <v>123.57500000000002</v>
      </c>
      <c r="G435" s="52">
        <f t="shared" si="141"/>
        <v>266.8</v>
      </c>
      <c r="H435" s="52">
        <f t="shared" si="156"/>
        <v>266.8</v>
      </c>
      <c r="I435" s="2">
        <f t="shared" si="142"/>
        <v>28.645</v>
      </c>
      <c r="J435" s="2">
        <f>propocet!$L$2</f>
        <v>18.9375</v>
      </c>
      <c r="K435" s="2">
        <f>propocet!$L$5</f>
        <v>23.362499999999997</v>
      </c>
      <c r="L435" s="2">
        <f>propocet!$L$9</f>
        <v>22.787500000000001</v>
      </c>
      <c r="M435" s="2">
        <f>propocet!$L$11</f>
        <v>16.7</v>
      </c>
      <c r="N435" s="2">
        <f>propocet!$L$12</f>
        <v>25.5625</v>
      </c>
      <c r="O435" s="2">
        <f>propocet!$L$13</f>
        <v>16.225000000000001</v>
      </c>
      <c r="P435" s="61">
        <f t="shared" si="143"/>
        <v>28.645</v>
      </c>
      <c r="Q435" s="52">
        <v>30</v>
      </c>
      <c r="R435" s="2">
        <f t="shared" si="144"/>
        <v>11.0625</v>
      </c>
      <c r="S435" s="2">
        <f t="shared" si="145"/>
        <v>6.6375000000000028</v>
      </c>
      <c r="T435" s="2">
        <f t="shared" si="146"/>
        <v>7.2124999999999986</v>
      </c>
      <c r="U435" s="2">
        <f t="shared" si="147"/>
        <v>13.3</v>
      </c>
      <c r="V435" s="2">
        <f t="shared" si="148"/>
        <v>4.4375</v>
      </c>
      <c r="W435" s="2">
        <f t="shared" si="149"/>
        <v>13.774999999999999</v>
      </c>
      <c r="X435" s="2">
        <f t="shared" si="150"/>
        <v>1.3550000000000004</v>
      </c>
      <c r="Y435" s="2">
        <f t="shared" si="150"/>
        <v>1.3550000000000004</v>
      </c>
      <c r="Z435" s="2">
        <f t="shared" si="150"/>
        <v>1.3550000000000004</v>
      </c>
      <c r="AA435" s="2">
        <f t="shared" si="151"/>
        <v>56.425000000000004</v>
      </c>
      <c r="AB435" s="61">
        <f t="shared" si="152"/>
        <v>0</v>
      </c>
      <c r="AC435" s="61">
        <f t="shared" si="153"/>
        <v>56.425000000000004</v>
      </c>
      <c r="AD435" s="2">
        <f t="shared" si="154"/>
        <v>-1.3550000000000004</v>
      </c>
      <c r="AE435" s="2">
        <f t="shared" si="157"/>
        <v>6.7750000000000021</v>
      </c>
      <c r="AF435" s="52">
        <f t="shared" si="155"/>
        <v>63.2</v>
      </c>
      <c r="AG435" s="2">
        <f t="shared" si="158"/>
        <v>0</v>
      </c>
      <c r="AH435" s="67">
        <f t="shared" si="159"/>
        <v>0.19151515151515153</v>
      </c>
      <c r="AI435" s="67">
        <f t="shared" si="160"/>
        <v>0.80848484848484847</v>
      </c>
      <c r="AJ435" s="2">
        <f t="shared" si="161"/>
        <v>330</v>
      </c>
      <c r="AK435" s="2">
        <f t="shared" si="162"/>
        <v>330</v>
      </c>
    </row>
    <row r="436" spans="1:37">
      <c r="A436" t="s">
        <v>403</v>
      </c>
      <c r="B436">
        <v>9</v>
      </c>
      <c r="C436" s="2">
        <f>VLOOKUP(A436,LB460_CO!B:L,11,0)</f>
        <v>221.01249999999999</v>
      </c>
      <c r="D436" s="2">
        <f>'c'!$B$7</f>
        <v>47.125</v>
      </c>
      <c r="E436" s="2">
        <f t="shared" si="140"/>
        <v>268.13749999999999</v>
      </c>
      <c r="F436" s="2">
        <f>'c'!$E$8</f>
        <v>123.57500000000002</v>
      </c>
      <c r="G436" s="52">
        <f t="shared" si="141"/>
        <v>391.71249999999998</v>
      </c>
      <c r="H436" s="52">
        <f t="shared" si="156"/>
        <v>3525.4124999999999</v>
      </c>
      <c r="I436" s="2">
        <f t="shared" si="142"/>
        <v>53.627499999999998</v>
      </c>
      <c r="J436" s="2">
        <f>propocet!$L$2</f>
        <v>18.9375</v>
      </c>
      <c r="K436" s="2">
        <f>propocet!$L$5</f>
        <v>23.362499999999997</v>
      </c>
      <c r="L436" s="2">
        <f>propocet!$L$9</f>
        <v>22.787500000000001</v>
      </c>
      <c r="M436" s="2">
        <f>propocet!$L$11</f>
        <v>16.7</v>
      </c>
      <c r="N436" s="2">
        <f>propocet!$L$12</f>
        <v>25.5625</v>
      </c>
      <c r="O436" s="2">
        <f>propocet!$L$13</f>
        <v>16.225000000000001</v>
      </c>
      <c r="P436" s="61">
        <f t="shared" si="143"/>
        <v>53.627499999999998</v>
      </c>
      <c r="Q436" s="52">
        <v>30</v>
      </c>
      <c r="R436" s="2">
        <f t="shared" si="144"/>
        <v>11.0625</v>
      </c>
      <c r="S436" s="2">
        <f t="shared" si="145"/>
        <v>6.6375000000000028</v>
      </c>
      <c r="T436" s="2">
        <f t="shared" si="146"/>
        <v>7.2124999999999986</v>
      </c>
      <c r="U436" s="2">
        <f t="shared" si="147"/>
        <v>13.3</v>
      </c>
      <c r="V436" s="2">
        <f t="shared" si="148"/>
        <v>4.4375</v>
      </c>
      <c r="W436" s="2">
        <f t="shared" si="149"/>
        <v>13.774999999999999</v>
      </c>
      <c r="X436" s="2">
        <f t="shared" si="150"/>
        <v>-23.627499999999998</v>
      </c>
      <c r="Y436" s="2">
        <f t="shared" si="150"/>
        <v>-23.627499999999998</v>
      </c>
      <c r="Z436" s="2">
        <f t="shared" si="150"/>
        <v>-23.627499999999998</v>
      </c>
      <c r="AA436" s="2">
        <f t="shared" si="151"/>
        <v>56.425000000000004</v>
      </c>
      <c r="AB436" s="61">
        <f t="shared" si="152"/>
        <v>141.76499999999999</v>
      </c>
      <c r="AC436" s="61">
        <f t="shared" si="153"/>
        <v>198.19</v>
      </c>
      <c r="AD436" s="2">
        <f t="shared" si="154"/>
        <v>23.627499999999998</v>
      </c>
      <c r="AE436" s="2">
        <f t="shared" si="157"/>
        <v>0</v>
      </c>
      <c r="AF436" s="52">
        <f t="shared" si="155"/>
        <v>198.19</v>
      </c>
      <c r="AG436" s="2">
        <f t="shared" si="158"/>
        <v>118.13749999999999</v>
      </c>
      <c r="AH436" s="67">
        <f t="shared" si="159"/>
        <v>0.33597077483143406</v>
      </c>
      <c r="AI436" s="67">
        <f t="shared" si="160"/>
        <v>0.664029225168566</v>
      </c>
      <c r="AJ436" s="2">
        <f t="shared" si="161"/>
        <v>589.90249999999992</v>
      </c>
      <c r="AK436" s="2">
        <f t="shared" si="162"/>
        <v>5309.1224999999995</v>
      </c>
    </row>
    <row r="437" spans="1:37" hidden="1">
      <c r="A437" t="s">
        <v>763</v>
      </c>
      <c r="B437">
        <v>2</v>
      </c>
      <c r="C437" s="2">
        <f>VLOOKUP(A437,LB460_CO!B:L,11,0)</f>
        <v>96.1</v>
      </c>
      <c r="D437" s="2">
        <f>'c'!$B$7</f>
        <v>47.125</v>
      </c>
      <c r="E437" s="2">
        <f t="shared" ref="E437:E499" si="163">D437+C437</f>
        <v>143.22499999999999</v>
      </c>
      <c r="F437" s="2">
        <f>'c'!$E$8</f>
        <v>123.57500000000002</v>
      </c>
      <c r="G437" s="52">
        <f t="shared" ref="G437:G499" si="164">F437+E437</f>
        <v>266.8</v>
      </c>
      <c r="H437" s="52">
        <f t="shared" si="156"/>
        <v>533.6</v>
      </c>
      <c r="I437" s="2">
        <f t="shared" ref="I437:I499" si="165">E437/5</f>
        <v>28.645</v>
      </c>
      <c r="J437" s="2">
        <f>propocet!$L$2</f>
        <v>18.9375</v>
      </c>
      <c r="K437" s="2">
        <f>propocet!$L$5</f>
        <v>23.362499999999997</v>
      </c>
      <c r="L437" s="2">
        <f>propocet!$L$9</f>
        <v>22.787500000000001</v>
      </c>
      <c r="M437" s="2">
        <f>propocet!$L$11</f>
        <v>16.7</v>
      </c>
      <c r="N437" s="2">
        <f>propocet!$L$12</f>
        <v>25.5625</v>
      </c>
      <c r="O437" s="2">
        <f>propocet!$L$13</f>
        <v>16.225000000000001</v>
      </c>
      <c r="P437" s="61">
        <f t="shared" ref="P437:P499" si="166">MAX(I437:O437)</f>
        <v>28.645</v>
      </c>
      <c r="Q437" s="52">
        <v>30</v>
      </c>
      <c r="R437" s="2">
        <f t="shared" ref="R437:R499" si="167">$Q437-J437</f>
        <v>11.0625</v>
      </c>
      <c r="S437" s="2">
        <f t="shared" ref="S437:S499" si="168">$Q437-K437</f>
        <v>6.6375000000000028</v>
      </c>
      <c r="T437" s="2">
        <f t="shared" ref="T437:T499" si="169">$Q437-L437</f>
        <v>7.2124999999999986</v>
      </c>
      <c r="U437" s="2">
        <f t="shared" ref="U437:U499" si="170">$Q437-M437</f>
        <v>13.3</v>
      </c>
      <c r="V437" s="2">
        <f t="shared" ref="V437:V499" si="171">$Q437-N437</f>
        <v>4.4375</v>
      </c>
      <c r="W437" s="2">
        <f t="shared" ref="W437:W499" si="172">$Q437-O437</f>
        <v>13.774999999999999</v>
      </c>
      <c r="X437" s="2">
        <f t="shared" ref="X437:Z499" si="173">$Q437-$I437</f>
        <v>1.3550000000000004</v>
      </c>
      <c r="Y437" s="2">
        <f t="shared" si="173"/>
        <v>1.3550000000000004</v>
      </c>
      <c r="Z437" s="2">
        <f t="shared" si="173"/>
        <v>1.3550000000000004</v>
      </c>
      <c r="AA437" s="2">
        <f t="shared" ref="AA437:AA499" si="174">SUM(R437:W437)</f>
        <v>56.425000000000004</v>
      </c>
      <c r="AB437" s="61">
        <f t="shared" ref="AB437:AB499" si="175">IF(AD437&gt;=0,AD437*6,0)</f>
        <v>0</v>
      </c>
      <c r="AC437" s="61">
        <f t="shared" ref="AC437:AC499" si="176">AA437+AB437</f>
        <v>56.425000000000004</v>
      </c>
      <c r="AD437" s="2">
        <f t="shared" ref="AD437:AD499" si="177">P437-Q437</f>
        <v>-1.3550000000000004</v>
      </c>
      <c r="AE437" s="2">
        <f t="shared" si="157"/>
        <v>6.7750000000000021</v>
      </c>
      <c r="AF437" s="52">
        <f t="shared" ref="AF437:AF499" si="178">AC437+AE437</f>
        <v>63.2</v>
      </c>
      <c r="AG437" s="2">
        <f t="shared" si="158"/>
        <v>0</v>
      </c>
      <c r="AH437" s="67">
        <f t="shared" si="159"/>
        <v>0.19151515151515153</v>
      </c>
      <c r="AI437" s="67">
        <f t="shared" si="160"/>
        <v>0.80848484848484847</v>
      </c>
      <c r="AJ437" s="2">
        <f t="shared" si="161"/>
        <v>330</v>
      </c>
      <c r="AK437" s="2">
        <f t="shared" si="162"/>
        <v>660</v>
      </c>
    </row>
    <row r="438" spans="1:37">
      <c r="A438" t="s">
        <v>256</v>
      </c>
      <c r="B438">
        <v>1</v>
      </c>
      <c r="C438" s="2">
        <f>VLOOKUP(A438,LB460_CO!B:L,11,0)</f>
        <v>133.97499999999999</v>
      </c>
      <c r="D438" s="2">
        <f>'c'!$B$7</f>
        <v>47.125</v>
      </c>
      <c r="E438" s="2">
        <f t="shared" si="163"/>
        <v>181.1</v>
      </c>
      <c r="F438" s="2">
        <f>'c'!$E$8</f>
        <v>123.57500000000002</v>
      </c>
      <c r="G438" s="52">
        <f t="shared" si="164"/>
        <v>304.67500000000001</v>
      </c>
      <c r="H438" s="52">
        <f t="shared" si="156"/>
        <v>304.67500000000001</v>
      </c>
      <c r="I438" s="2">
        <f t="shared" si="165"/>
        <v>36.22</v>
      </c>
      <c r="J438" s="2">
        <f>propocet!$L$2</f>
        <v>18.9375</v>
      </c>
      <c r="K438" s="2">
        <f>propocet!$L$5</f>
        <v>23.362499999999997</v>
      </c>
      <c r="L438" s="2">
        <f>propocet!$L$9</f>
        <v>22.787500000000001</v>
      </c>
      <c r="M438" s="2">
        <f>propocet!$L$11</f>
        <v>16.7</v>
      </c>
      <c r="N438" s="2">
        <f>propocet!$L$12</f>
        <v>25.5625</v>
      </c>
      <c r="O438" s="2">
        <f>propocet!$L$13</f>
        <v>16.225000000000001</v>
      </c>
      <c r="P438" s="61">
        <f t="shared" si="166"/>
        <v>36.22</v>
      </c>
      <c r="Q438" s="52">
        <v>30</v>
      </c>
      <c r="R438" s="2">
        <f t="shared" si="167"/>
        <v>11.0625</v>
      </c>
      <c r="S438" s="2">
        <f t="shared" si="168"/>
        <v>6.6375000000000028</v>
      </c>
      <c r="T438" s="2">
        <f t="shared" si="169"/>
        <v>7.2124999999999986</v>
      </c>
      <c r="U438" s="2">
        <f t="shared" si="170"/>
        <v>13.3</v>
      </c>
      <c r="V438" s="2">
        <f t="shared" si="171"/>
        <v>4.4375</v>
      </c>
      <c r="W438" s="2">
        <f t="shared" si="172"/>
        <v>13.774999999999999</v>
      </c>
      <c r="X438" s="2">
        <f t="shared" si="173"/>
        <v>-6.2199999999999989</v>
      </c>
      <c r="Y438" s="2">
        <f t="shared" si="173"/>
        <v>-6.2199999999999989</v>
      </c>
      <c r="Z438" s="2">
        <f t="shared" si="173"/>
        <v>-6.2199999999999989</v>
      </c>
      <c r="AA438" s="2">
        <f t="shared" si="174"/>
        <v>56.425000000000004</v>
      </c>
      <c r="AB438" s="61">
        <f t="shared" si="175"/>
        <v>37.319999999999993</v>
      </c>
      <c r="AC438" s="61">
        <f t="shared" si="176"/>
        <v>93.745000000000005</v>
      </c>
      <c r="AD438" s="2">
        <f t="shared" si="177"/>
        <v>6.2199999999999989</v>
      </c>
      <c r="AE438" s="2">
        <f t="shared" si="157"/>
        <v>0</v>
      </c>
      <c r="AF438" s="52">
        <f t="shared" si="178"/>
        <v>93.745000000000005</v>
      </c>
      <c r="AG438" s="2">
        <f t="shared" si="158"/>
        <v>31.099999999999994</v>
      </c>
      <c r="AH438" s="67">
        <f t="shared" si="159"/>
        <v>0.23529190301691685</v>
      </c>
      <c r="AI438" s="67">
        <f t="shared" si="160"/>
        <v>0.76470809698308317</v>
      </c>
      <c r="AJ438" s="2">
        <f t="shared" si="161"/>
        <v>398.42</v>
      </c>
      <c r="AK438" s="2">
        <f t="shared" si="162"/>
        <v>398.42</v>
      </c>
    </row>
    <row r="439" spans="1:37">
      <c r="A439" t="s">
        <v>185</v>
      </c>
      <c r="B439">
        <v>7</v>
      </c>
      <c r="C439" s="2">
        <f>VLOOKUP(A439,LB460_CO!B:L,11,0)</f>
        <v>199.78750000000002</v>
      </c>
      <c r="D439" s="2">
        <f>'c'!$B$7</f>
        <v>47.125</v>
      </c>
      <c r="E439" s="2">
        <f t="shared" si="163"/>
        <v>246.91250000000002</v>
      </c>
      <c r="F439" s="2">
        <f>'c'!$E$8</f>
        <v>123.57500000000002</v>
      </c>
      <c r="G439" s="52">
        <f t="shared" si="164"/>
        <v>370.48750000000007</v>
      </c>
      <c r="H439" s="52">
        <f t="shared" si="156"/>
        <v>2593.4125000000004</v>
      </c>
      <c r="I439" s="2">
        <f t="shared" si="165"/>
        <v>49.382500000000007</v>
      </c>
      <c r="J439" s="2">
        <f>propocet!$L$2</f>
        <v>18.9375</v>
      </c>
      <c r="K439" s="2">
        <f>propocet!$L$5</f>
        <v>23.362499999999997</v>
      </c>
      <c r="L439" s="2">
        <f>propocet!$L$9</f>
        <v>22.787500000000001</v>
      </c>
      <c r="M439" s="2">
        <f>propocet!$L$11</f>
        <v>16.7</v>
      </c>
      <c r="N439" s="2">
        <f>propocet!$L$12</f>
        <v>25.5625</v>
      </c>
      <c r="O439" s="2">
        <f>propocet!$L$13</f>
        <v>16.225000000000001</v>
      </c>
      <c r="P439" s="61">
        <f t="shared" si="166"/>
        <v>49.382500000000007</v>
      </c>
      <c r="Q439" s="52">
        <v>30</v>
      </c>
      <c r="R439" s="2">
        <f t="shared" si="167"/>
        <v>11.0625</v>
      </c>
      <c r="S439" s="2">
        <f t="shared" si="168"/>
        <v>6.6375000000000028</v>
      </c>
      <c r="T439" s="2">
        <f t="shared" si="169"/>
        <v>7.2124999999999986</v>
      </c>
      <c r="U439" s="2">
        <f t="shared" si="170"/>
        <v>13.3</v>
      </c>
      <c r="V439" s="2">
        <f t="shared" si="171"/>
        <v>4.4375</v>
      </c>
      <c r="W439" s="2">
        <f t="shared" si="172"/>
        <v>13.774999999999999</v>
      </c>
      <c r="X439" s="2">
        <f t="shared" si="173"/>
        <v>-19.382500000000007</v>
      </c>
      <c r="Y439" s="2">
        <f t="shared" si="173"/>
        <v>-19.382500000000007</v>
      </c>
      <c r="Z439" s="2">
        <f t="shared" si="173"/>
        <v>-19.382500000000007</v>
      </c>
      <c r="AA439" s="2">
        <f t="shared" si="174"/>
        <v>56.425000000000004</v>
      </c>
      <c r="AB439" s="61">
        <f t="shared" si="175"/>
        <v>116.29500000000004</v>
      </c>
      <c r="AC439" s="61">
        <f t="shared" si="176"/>
        <v>172.72000000000006</v>
      </c>
      <c r="AD439" s="2">
        <f t="shared" si="177"/>
        <v>19.382500000000007</v>
      </c>
      <c r="AE439" s="2">
        <f t="shared" si="157"/>
        <v>0</v>
      </c>
      <c r="AF439" s="52">
        <f t="shared" si="178"/>
        <v>172.72000000000006</v>
      </c>
      <c r="AG439" s="2">
        <f t="shared" si="158"/>
        <v>96.912500000000037</v>
      </c>
      <c r="AH439" s="67">
        <f t="shared" si="159"/>
        <v>0.3179632092708588</v>
      </c>
      <c r="AI439" s="67">
        <f t="shared" si="160"/>
        <v>0.68203679072914114</v>
      </c>
      <c r="AJ439" s="2">
        <f t="shared" si="161"/>
        <v>543.2075000000001</v>
      </c>
      <c r="AK439" s="2">
        <f t="shared" si="162"/>
        <v>3802.4525000000008</v>
      </c>
    </row>
    <row r="440" spans="1:37">
      <c r="A440" t="s">
        <v>186</v>
      </c>
      <c r="B440">
        <v>1</v>
      </c>
      <c r="C440" s="2">
        <f>VLOOKUP(A440,LB460_CO!B:L,11,0)</f>
        <v>140.22916666666669</v>
      </c>
      <c r="D440" s="2">
        <f>'c'!$B$7</f>
        <v>47.125</v>
      </c>
      <c r="E440" s="2">
        <f t="shared" si="163"/>
        <v>187.35416666666669</v>
      </c>
      <c r="F440" s="2">
        <f>'c'!$E$8</f>
        <v>123.57500000000002</v>
      </c>
      <c r="G440" s="52">
        <f t="shared" si="164"/>
        <v>310.92916666666667</v>
      </c>
      <c r="H440" s="52">
        <f t="shared" si="156"/>
        <v>310.92916666666667</v>
      </c>
      <c r="I440" s="2">
        <f t="shared" si="165"/>
        <v>37.470833333333339</v>
      </c>
      <c r="J440" s="2">
        <f>propocet!$L$2</f>
        <v>18.9375</v>
      </c>
      <c r="K440" s="2">
        <f>propocet!$L$5</f>
        <v>23.362499999999997</v>
      </c>
      <c r="L440" s="2">
        <f>propocet!$L$9</f>
        <v>22.787500000000001</v>
      </c>
      <c r="M440" s="2">
        <f>propocet!$L$11</f>
        <v>16.7</v>
      </c>
      <c r="N440" s="2">
        <f>propocet!$L$12</f>
        <v>25.5625</v>
      </c>
      <c r="O440" s="2">
        <f>propocet!$L$13</f>
        <v>16.225000000000001</v>
      </c>
      <c r="P440" s="61">
        <f t="shared" si="166"/>
        <v>37.470833333333339</v>
      </c>
      <c r="Q440" s="52">
        <v>30</v>
      </c>
      <c r="R440" s="2">
        <f t="shared" si="167"/>
        <v>11.0625</v>
      </c>
      <c r="S440" s="2">
        <f t="shared" si="168"/>
        <v>6.6375000000000028</v>
      </c>
      <c r="T440" s="2">
        <f t="shared" si="169"/>
        <v>7.2124999999999986</v>
      </c>
      <c r="U440" s="2">
        <f t="shared" si="170"/>
        <v>13.3</v>
      </c>
      <c r="V440" s="2">
        <f t="shared" si="171"/>
        <v>4.4375</v>
      </c>
      <c r="W440" s="2">
        <f t="shared" si="172"/>
        <v>13.774999999999999</v>
      </c>
      <c r="X440" s="2">
        <f t="shared" si="173"/>
        <v>-7.4708333333333385</v>
      </c>
      <c r="Y440" s="2">
        <f t="shared" si="173"/>
        <v>-7.4708333333333385</v>
      </c>
      <c r="Z440" s="2">
        <f t="shared" si="173"/>
        <v>-7.4708333333333385</v>
      </c>
      <c r="AA440" s="2">
        <f t="shared" si="174"/>
        <v>56.425000000000004</v>
      </c>
      <c r="AB440" s="61">
        <f t="shared" si="175"/>
        <v>44.825000000000031</v>
      </c>
      <c r="AC440" s="61">
        <f t="shared" si="176"/>
        <v>101.25000000000003</v>
      </c>
      <c r="AD440" s="2">
        <f t="shared" si="177"/>
        <v>7.4708333333333385</v>
      </c>
      <c r="AE440" s="2">
        <f t="shared" si="157"/>
        <v>0</v>
      </c>
      <c r="AF440" s="52">
        <f t="shared" si="178"/>
        <v>101.25000000000003</v>
      </c>
      <c r="AG440" s="2">
        <f t="shared" si="158"/>
        <v>37.354166666666693</v>
      </c>
      <c r="AH440" s="67">
        <f t="shared" si="159"/>
        <v>0.24564560314588116</v>
      </c>
      <c r="AI440" s="67">
        <f t="shared" si="160"/>
        <v>0.75435439685411887</v>
      </c>
      <c r="AJ440" s="2">
        <f t="shared" si="161"/>
        <v>412.17916666666667</v>
      </c>
      <c r="AK440" s="2">
        <f t="shared" si="162"/>
        <v>412.17916666666667</v>
      </c>
    </row>
    <row r="441" spans="1:37" hidden="1">
      <c r="A441" t="s">
        <v>764</v>
      </c>
      <c r="B441">
        <v>4</v>
      </c>
      <c r="C441" s="2">
        <f>VLOOKUP(A441,LB460_CO!B:L,11,0)</f>
        <v>85.74166666666666</v>
      </c>
      <c r="D441" s="2">
        <f>'c'!$B$7</f>
        <v>47.125</v>
      </c>
      <c r="E441" s="2">
        <f t="shared" si="163"/>
        <v>132.86666666666667</v>
      </c>
      <c r="F441" s="2">
        <f>'c'!$E$8</f>
        <v>123.57500000000002</v>
      </c>
      <c r="G441" s="52">
        <f t="shared" si="164"/>
        <v>256.44166666666672</v>
      </c>
      <c r="H441" s="52">
        <f t="shared" si="156"/>
        <v>1025.7666666666669</v>
      </c>
      <c r="I441" s="2">
        <f t="shared" si="165"/>
        <v>26.573333333333334</v>
      </c>
      <c r="J441" s="2">
        <f>propocet!$L$2</f>
        <v>18.9375</v>
      </c>
      <c r="K441" s="2">
        <f>propocet!$L$5</f>
        <v>23.362499999999997</v>
      </c>
      <c r="L441" s="2">
        <f>propocet!$L$9</f>
        <v>22.787500000000001</v>
      </c>
      <c r="M441" s="2">
        <f>propocet!$L$11</f>
        <v>16.7</v>
      </c>
      <c r="N441" s="2">
        <f>propocet!$L$12</f>
        <v>25.5625</v>
      </c>
      <c r="O441" s="2">
        <f>propocet!$L$13</f>
        <v>16.225000000000001</v>
      </c>
      <c r="P441" s="61">
        <f t="shared" si="166"/>
        <v>26.573333333333334</v>
      </c>
      <c r="Q441" s="52">
        <v>30</v>
      </c>
      <c r="R441" s="2">
        <f t="shared" si="167"/>
        <v>11.0625</v>
      </c>
      <c r="S441" s="2">
        <f t="shared" si="168"/>
        <v>6.6375000000000028</v>
      </c>
      <c r="T441" s="2">
        <f t="shared" si="169"/>
        <v>7.2124999999999986</v>
      </c>
      <c r="U441" s="2">
        <f t="shared" si="170"/>
        <v>13.3</v>
      </c>
      <c r="V441" s="2">
        <f t="shared" si="171"/>
        <v>4.4375</v>
      </c>
      <c r="W441" s="2">
        <f t="shared" si="172"/>
        <v>13.774999999999999</v>
      </c>
      <c r="X441" s="2">
        <f t="shared" si="173"/>
        <v>3.4266666666666659</v>
      </c>
      <c r="Y441" s="2">
        <f t="shared" si="173"/>
        <v>3.4266666666666659</v>
      </c>
      <c r="Z441" s="2">
        <f t="shared" si="173"/>
        <v>3.4266666666666659</v>
      </c>
      <c r="AA441" s="2">
        <f t="shared" si="174"/>
        <v>56.425000000000004</v>
      </c>
      <c r="AB441" s="61">
        <f t="shared" si="175"/>
        <v>0</v>
      </c>
      <c r="AC441" s="61">
        <f t="shared" si="176"/>
        <v>56.425000000000004</v>
      </c>
      <c r="AD441" s="2">
        <f t="shared" si="177"/>
        <v>-3.4266666666666659</v>
      </c>
      <c r="AE441" s="2">
        <f t="shared" si="157"/>
        <v>17.133333333333329</v>
      </c>
      <c r="AF441" s="52">
        <f t="shared" si="178"/>
        <v>73.558333333333337</v>
      </c>
      <c r="AG441" s="2">
        <f t="shared" si="158"/>
        <v>0</v>
      </c>
      <c r="AH441" s="67">
        <f t="shared" si="159"/>
        <v>0.22290404040404041</v>
      </c>
      <c r="AI441" s="67">
        <f t="shared" si="160"/>
        <v>0.77709595959595956</v>
      </c>
      <c r="AJ441" s="2">
        <f t="shared" si="161"/>
        <v>330.00000000000006</v>
      </c>
      <c r="AK441" s="2">
        <f t="shared" si="162"/>
        <v>1320.0000000000002</v>
      </c>
    </row>
    <row r="442" spans="1:37" hidden="1">
      <c r="A442" t="s">
        <v>765</v>
      </c>
      <c r="B442">
        <v>2</v>
      </c>
      <c r="C442" s="2">
        <f>VLOOKUP(A442,LB460_CO!B:L,11,0)</f>
        <v>54.914583333333326</v>
      </c>
      <c r="D442" s="2">
        <f>'c'!$B$7</f>
        <v>47.125</v>
      </c>
      <c r="E442" s="2">
        <f t="shared" si="163"/>
        <v>102.03958333333333</v>
      </c>
      <c r="F442" s="2">
        <f>'c'!$E$8</f>
        <v>123.57500000000002</v>
      </c>
      <c r="G442" s="52">
        <f t="shared" si="164"/>
        <v>225.61458333333334</v>
      </c>
      <c r="H442" s="52">
        <f t="shared" si="156"/>
        <v>451.22916666666669</v>
      </c>
      <c r="I442" s="2">
        <f t="shared" si="165"/>
        <v>20.407916666666665</v>
      </c>
      <c r="J442" s="2">
        <f>propocet!$L$2</f>
        <v>18.9375</v>
      </c>
      <c r="K442" s="2">
        <f>propocet!$L$5</f>
        <v>23.362499999999997</v>
      </c>
      <c r="L442" s="2">
        <f>propocet!$L$9</f>
        <v>22.787500000000001</v>
      </c>
      <c r="M442" s="2">
        <f>propocet!$L$11</f>
        <v>16.7</v>
      </c>
      <c r="N442" s="2">
        <f>propocet!$L$12</f>
        <v>25.5625</v>
      </c>
      <c r="O442" s="2">
        <f>propocet!$L$13</f>
        <v>16.225000000000001</v>
      </c>
      <c r="P442" s="61">
        <f t="shared" si="166"/>
        <v>25.5625</v>
      </c>
      <c r="Q442" s="52">
        <v>30</v>
      </c>
      <c r="R442" s="2">
        <f t="shared" si="167"/>
        <v>11.0625</v>
      </c>
      <c r="S442" s="2">
        <f t="shared" si="168"/>
        <v>6.6375000000000028</v>
      </c>
      <c r="T442" s="2">
        <f t="shared" si="169"/>
        <v>7.2124999999999986</v>
      </c>
      <c r="U442" s="2">
        <f t="shared" si="170"/>
        <v>13.3</v>
      </c>
      <c r="V442" s="2">
        <f t="shared" si="171"/>
        <v>4.4375</v>
      </c>
      <c r="W442" s="2">
        <f t="shared" si="172"/>
        <v>13.774999999999999</v>
      </c>
      <c r="X442" s="2">
        <f t="shared" si="173"/>
        <v>9.5920833333333348</v>
      </c>
      <c r="Y442" s="2">
        <f t="shared" si="173"/>
        <v>9.5920833333333348</v>
      </c>
      <c r="Z442" s="2">
        <f t="shared" si="173"/>
        <v>9.5920833333333348</v>
      </c>
      <c r="AA442" s="2">
        <f t="shared" si="174"/>
        <v>56.425000000000004</v>
      </c>
      <c r="AB442" s="61">
        <f t="shared" si="175"/>
        <v>0</v>
      </c>
      <c r="AC442" s="61">
        <f t="shared" si="176"/>
        <v>56.425000000000004</v>
      </c>
      <c r="AD442" s="2">
        <f t="shared" si="177"/>
        <v>-4.4375</v>
      </c>
      <c r="AE442" s="2">
        <f t="shared" si="157"/>
        <v>22.1875</v>
      </c>
      <c r="AF442" s="52">
        <f t="shared" si="178"/>
        <v>78.612500000000011</v>
      </c>
      <c r="AG442" s="2">
        <f t="shared" si="158"/>
        <v>0</v>
      </c>
      <c r="AH442" s="67">
        <f t="shared" si="159"/>
        <v>0.238219696969697</v>
      </c>
      <c r="AI442" s="67">
        <f t="shared" si="160"/>
        <v>0.76178030303030297</v>
      </c>
      <c r="AJ442" s="2">
        <f t="shared" si="161"/>
        <v>304.22708333333333</v>
      </c>
      <c r="AK442" s="2">
        <f t="shared" si="162"/>
        <v>608.45416666666665</v>
      </c>
    </row>
    <row r="443" spans="1:37">
      <c r="A443" t="s">
        <v>513</v>
      </c>
      <c r="B443">
        <v>3</v>
      </c>
      <c r="C443" s="2">
        <f>VLOOKUP(A443,LB460_CO!B:L,11,0)</f>
        <v>129.36249999999998</v>
      </c>
      <c r="D443" s="2">
        <f>'c'!$B$7</f>
        <v>47.125</v>
      </c>
      <c r="E443" s="2">
        <f t="shared" si="163"/>
        <v>176.48749999999998</v>
      </c>
      <c r="F443" s="2">
        <f>'c'!$E$8</f>
        <v>123.57500000000002</v>
      </c>
      <c r="G443" s="52">
        <f t="shared" si="164"/>
        <v>300.0625</v>
      </c>
      <c r="H443" s="52">
        <f t="shared" si="156"/>
        <v>900.1875</v>
      </c>
      <c r="I443" s="2">
        <f t="shared" si="165"/>
        <v>35.297499999999999</v>
      </c>
      <c r="J443" s="2">
        <f>propocet!$L$2</f>
        <v>18.9375</v>
      </c>
      <c r="K443" s="2">
        <f>propocet!$L$5</f>
        <v>23.362499999999997</v>
      </c>
      <c r="L443" s="2">
        <f>propocet!$L$9</f>
        <v>22.787500000000001</v>
      </c>
      <c r="M443" s="2">
        <f>propocet!$L$11</f>
        <v>16.7</v>
      </c>
      <c r="N443" s="2">
        <f>propocet!$L$12</f>
        <v>25.5625</v>
      </c>
      <c r="O443" s="2">
        <f>propocet!$L$13</f>
        <v>16.225000000000001</v>
      </c>
      <c r="P443" s="61">
        <f t="shared" si="166"/>
        <v>35.297499999999999</v>
      </c>
      <c r="Q443" s="52">
        <v>30</v>
      </c>
      <c r="R443" s="2">
        <f t="shared" si="167"/>
        <v>11.0625</v>
      </c>
      <c r="S443" s="2">
        <f t="shared" si="168"/>
        <v>6.6375000000000028</v>
      </c>
      <c r="T443" s="2">
        <f t="shared" si="169"/>
        <v>7.2124999999999986</v>
      </c>
      <c r="U443" s="2">
        <f t="shared" si="170"/>
        <v>13.3</v>
      </c>
      <c r="V443" s="2">
        <f t="shared" si="171"/>
        <v>4.4375</v>
      </c>
      <c r="W443" s="2">
        <f t="shared" si="172"/>
        <v>13.774999999999999</v>
      </c>
      <c r="X443" s="2">
        <f t="shared" si="173"/>
        <v>-5.2974999999999994</v>
      </c>
      <c r="Y443" s="2">
        <f t="shared" si="173"/>
        <v>-5.2974999999999994</v>
      </c>
      <c r="Z443" s="2">
        <f t="shared" si="173"/>
        <v>-5.2974999999999994</v>
      </c>
      <c r="AA443" s="2">
        <f t="shared" si="174"/>
        <v>56.425000000000004</v>
      </c>
      <c r="AB443" s="61">
        <f t="shared" si="175"/>
        <v>31.784999999999997</v>
      </c>
      <c r="AC443" s="61">
        <f t="shared" si="176"/>
        <v>88.210000000000008</v>
      </c>
      <c r="AD443" s="2">
        <f t="shared" si="177"/>
        <v>5.2974999999999994</v>
      </c>
      <c r="AE443" s="2">
        <f t="shared" si="157"/>
        <v>0</v>
      </c>
      <c r="AF443" s="52">
        <f t="shared" si="178"/>
        <v>88.210000000000008</v>
      </c>
      <c r="AG443" s="2">
        <f t="shared" si="158"/>
        <v>26.487499999999997</v>
      </c>
      <c r="AH443" s="67">
        <f t="shared" si="159"/>
        <v>0.22718580378471309</v>
      </c>
      <c r="AI443" s="67">
        <f t="shared" si="160"/>
        <v>0.77281419621528691</v>
      </c>
      <c r="AJ443" s="2">
        <f t="shared" si="161"/>
        <v>388.27250000000004</v>
      </c>
      <c r="AK443" s="2">
        <f t="shared" si="162"/>
        <v>1164.8175000000001</v>
      </c>
    </row>
    <row r="444" spans="1:37">
      <c r="A444" t="s">
        <v>257</v>
      </c>
      <c r="B444">
        <v>2</v>
      </c>
      <c r="C444" s="2">
        <f>VLOOKUP(A444,LB460_CO!B:L,11,0)</f>
        <v>168.65833333333336</v>
      </c>
      <c r="D444" s="2">
        <f>'c'!$B$7</f>
        <v>47.125</v>
      </c>
      <c r="E444" s="2">
        <f t="shared" si="163"/>
        <v>215.78333333333336</v>
      </c>
      <c r="F444" s="2">
        <f>'c'!$E$8</f>
        <v>123.57500000000002</v>
      </c>
      <c r="G444" s="52">
        <f t="shared" si="164"/>
        <v>339.35833333333335</v>
      </c>
      <c r="H444" s="52">
        <f t="shared" si="156"/>
        <v>678.7166666666667</v>
      </c>
      <c r="I444" s="2">
        <f t="shared" si="165"/>
        <v>43.156666666666673</v>
      </c>
      <c r="J444" s="2">
        <f>propocet!$L$2</f>
        <v>18.9375</v>
      </c>
      <c r="K444" s="2">
        <f>propocet!$L$5</f>
        <v>23.362499999999997</v>
      </c>
      <c r="L444" s="2">
        <f>propocet!$L$9</f>
        <v>22.787500000000001</v>
      </c>
      <c r="M444" s="2">
        <f>propocet!$L$11</f>
        <v>16.7</v>
      </c>
      <c r="N444" s="2">
        <f>propocet!$L$12</f>
        <v>25.5625</v>
      </c>
      <c r="O444" s="2">
        <f>propocet!$L$13</f>
        <v>16.225000000000001</v>
      </c>
      <c r="P444" s="61">
        <f t="shared" si="166"/>
        <v>43.156666666666673</v>
      </c>
      <c r="Q444" s="52">
        <v>30</v>
      </c>
      <c r="R444" s="2">
        <f t="shared" si="167"/>
        <v>11.0625</v>
      </c>
      <c r="S444" s="2">
        <f t="shared" si="168"/>
        <v>6.6375000000000028</v>
      </c>
      <c r="T444" s="2">
        <f t="shared" si="169"/>
        <v>7.2124999999999986</v>
      </c>
      <c r="U444" s="2">
        <f t="shared" si="170"/>
        <v>13.3</v>
      </c>
      <c r="V444" s="2">
        <f t="shared" si="171"/>
        <v>4.4375</v>
      </c>
      <c r="W444" s="2">
        <f t="shared" si="172"/>
        <v>13.774999999999999</v>
      </c>
      <c r="X444" s="2">
        <f t="shared" si="173"/>
        <v>-13.156666666666673</v>
      </c>
      <c r="Y444" s="2">
        <f t="shared" si="173"/>
        <v>-13.156666666666673</v>
      </c>
      <c r="Z444" s="2">
        <f t="shared" si="173"/>
        <v>-13.156666666666673</v>
      </c>
      <c r="AA444" s="2">
        <f t="shared" si="174"/>
        <v>56.425000000000004</v>
      </c>
      <c r="AB444" s="61">
        <f t="shared" si="175"/>
        <v>78.94000000000004</v>
      </c>
      <c r="AC444" s="61">
        <f t="shared" si="176"/>
        <v>135.36500000000004</v>
      </c>
      <c r="AD444" s="2">
        <f t="shared" si="177"/>
        <v>13.156666666666673</v>
      </c>
      <c r="AE444" s="2">
        <f t="shared" si="157"/>
        <v>0</v>
      </c>
      <c r="AF444" s="52">
        <f t="shared" si="178"/>
        <v>135.36500000000004</v>
      </c>
      <c r="AG444" s="2">
        <f t="shared" si="158"/>
        <v>65.78333333333336</v>
      </c>
      <c r="AH444" s="67">
        <f t="shared" si="159"/>
        <v>0.28514503184310863</v>
      </c>
      <c r="AI444" s="67">
        <f t="shared" si="160"/>
        <v>0.71485496815689142</v>
      </c>
      <c r="AJ444" s="2">
        <f t="shared" si="161"/>
        <v>474.72333333333336</v>
      </c>
      <c r="AK444" s="2">
        <f t="shared" si="162"/>
        <v>949.44666666666672</v>
      </c>
    </row>
    <row r="445" spans="1:37" hidden="1">
      <c r="A445" t="s">
        <v>678</v>
      </c>
      <c r="B445">
        <v>3</v>
      </c>
      <c r="C445" s="2">
        <f>VLOOKUP(A445,LB460_CO!B:L,11,0)</f>
        <v>97.364583333333314</v>
      </c>
      <c r="D445" s="2">
        <f>'c'!$B$7</f>
        <v>47.125</v>
      </c>
      <c r="E445" s="2">
        <f t="shared" si="163"/>
        <v>144.48958333333331</v>
      </c>
      <c r="F445" s="2">
        <f>'c'!$E$8</f>
        <v>123.57500000000002</v>
      </c>
      <c r="G445" s="52">
        <f t="shared" si="164"/>
        <v>268.0645833333333</v>
      </c>
      <c r="H445" s="52">
        <f t="shared" si="156"/>
        <v>804.19374999999991</v>
      </c>
      <c r="I445" s="2">
        <f t="shared" si="165"/>
        <v>28.897916666666664</v>
      </c>
      <c r="J445" s="2">
        <f>propocet!$L$2</f>
        <v>18.9375</v>
      </c>
      <c r="K445" s="2">
        <f>propocet!$L$5</f>
        <v>23.362499999999997</v>
      </c>
      <c r="L445" s="2">
        <f>propocet!$L$9</f>
        <v>22.787500000000001</v>
      </c>
      <c r="M445" s="2">
        <f>propocet!$L$11</f>
        <v>16.7</v>
      </c>
      <c r="N445" s="2">
        <f>propocet!$L$12</f>
        <v>25.5625</v>
      </c>
      <c r="O445" s="2">
        <f>propocet!$L$13</f>
        <v>16.225000000000001</v>
      </c>
      <c r="P445" s="61">
        <f t="shared" si="166"/>
        <v>28.897916666666664</v>
      </c>
      <c r="Q445" s="52">
        <v>30</v>
      </c>
      <c r="R445" s="2">
        <f t="shared" si="167"/>
        <v>11.0625</v>
      </c>
      <c r="S445" s="2">
        <f t="shared" si="168"/>
        <v>6.6375000000000028</v>
      </c>
      <c r="T445" s="2">
        <f t="shared" si="169"/>
        <v>7.2124999999999986</v>
      </c>
      <c r="U445" s="2">
        <f t="shared" si="170"/>
        <v>13.3</v>
      </c>
      <c r="V445" s="2">
        <f t="shared" si="171"/>
        <v>4.4375</v>
      </c>
      <c r="W445" s="2">
        <f t="shared" si="172"/>
        <v>13.774999999999999</v>
      </c>
      <c r="X445" s="2">
        <f t="shared" si="173"/>
        <v>1.1020833333333364</v>
      </c>
      <c r="Y445" s="2">
        <f t="shared" si="173"/>
        <v>1.1020833333333364</v>
      </c>
      <c r="Z445" s="2">
        <f t="shared" si="173"/>
        <v>1.1020833333333364</v>
      </c>
      <c r="AA445" s="2">
        <f t="shared" si="174"/>
        <v>56.425000000000004</v>
      </c>
      <c r="AB445" s="61">
        <f t="shared" si="175"/>
        <v>0</v>
      </c>
      <c r="AC445" s="61">
        <f t="shared" si="176"/>
        <v>56.425000000000004</v>
      </c>
      <c r="AD445" s="2">
        <f t="shared" si="177"/>
        <v>-1.1020833333333364</v>
      </c>
      <c r="AE445" s="2">
        <f t="shared" si="157"/>
        <v>5.5104166666666821</v>
      </c>
      <c r="AF445" s="52">
        <f t="shared" si="178"/>
        <v>61.935416666666683</v>
      </c>
      <c r="AG445" s="2">
        <f t="shared" si="158"/>
        <v>0</v>
      </c>
      <c r="AH445" s="67">
        <f t="shared" si="159"/>
        <v>0.18768308080808085</v>
      </c>
      <c r="AI445" s="67">
        <f t="shared" si="160"/>
        <v>0.81231691919191917</v>
      </c>
      <c r="AJ445" s="2">
        <f t="shared" si="161"/>
        <v>330</v>
      </c>
      <c r="AK445" s="2">
        <f t="shared" si="162"/>
        <v>990</v>
      </c>
    </row>
    <row r="446" spans="1:37" hidden="1">
      <c r="A446" t="s">
        <v>679</v>
      </c>
      <c r="B446">
        <v>3</v>
      </c>
      <c r="C446" s="2">
        <f>VLOOKUP(A446,LB460_CO!B:L,11,0)</f>
        <v>97.364583333333314</v>
      </c>
      <c r="D446" s="2">
        <f>'c'!$B$7</f>
        <v>47.125</v>
      </c>
      <c r="E446" s="2">
        <f t="shared" si="163"/>
        <v>144.48958333333331</v>
      </c>
      <c r="F446" s="2">
        <f>'c'!$E$8</f>
        <v>123.57500000000002</v>
      </c>
      <c r="G446" s="52">
        <f t="shared" si="164"/>
        <v>268.0645833333333</v>
      </c>
      <c r="H446" s="52">
        <f t="shared" si="156"/>
        <v>804.19374999999991</v>
      </c>
      <c r="I446" s="2">
        <f t="shared" si="165"/>
        <v>28.897916666666664</v>
      </c>
      <c r="J446" s="2">
        <f>propocet!$L$2</f>
        <v>18.9375</v>
      </c>
      <c r="K446" s="2">
        <f>propocet!$L$5</f>
        <v>23.362499999999997</v>
      </c>
      <c r="L446" s="2">
        <f>propocet!$L$9</f>
        <v>22.787500000000001</v>
      </c>
      <c r="M446" s="2">
        <f>propocet!$L$11</f>
        <v>16.7</v>
      </c>
      <c r="N446" s="2">
        <f>propocet!$L$12</f>
        <v>25.5625</v>
      </c>
      <c r="O446" s="2">
        <f>propocet!$L$13</f>
        <v>16.225000000000001</v>
      </c>
      <c r="P446" s="61">
        <f t="shared" si="166"/>
        <v>28.897916666666664</v>
      </c>
      <c r="Q446" s="52">
        <v>30</v>
      </c>
      <c r="R446" s="2">
        <f t="shared" si="167"/>
        <v>11.0625</v>
      </c>
      <c r="S446" s="2">
        <f t="shared" si="168"/>
        <v>6.6375000000000028</v>
      </c>
      <c r="T446" s="2">
        <f t="shared" si="169"/>
        <v>7.2124999999999986</v>
      </c>
      <c r="U446" s="2">
        <f t="shared" si="170"/>
        <v>13.3</v>
      </c>
      <c r="V446" s="2">
        <f t="shared" si="171"/>
        <v>4.4375</v>
      </c>
      <c r="W446" s="2">
        <f t="shared" si="172"/>
        <v>13.774999999999999</v>
      </c>
      <c r="X446" s="2">
        <f t="shared" si="173"/>
        <v>1.1020833333333364</v>
      </c>
      <c r="Y446" s="2">
        <f t="shared" si="173"/>
        <v>1.1020833333333364</v>
      </c>
      <c r="Z446" s="2">
        <f t="shared" si="173"/>
        <v>1.1020833333333364</v>
      </c>
      <c r="AA446" s="2">
        <f t="shared" si="174"/>
        <v>56.425000000000004</v>
      </c>
      <c r="AB446" s="61">
        <f t="shared" si="175"/>
        <v>0</v>
      </c>
      <c r="AC446" s="61">
        <f t="shared" si="176"/>
        <v>56.425000000000004</v>
      </c>
      <c r="AD446" s="2">
        <f t="shared" si="177"/>
        <v>-1.1020833333333364</v>
      </c>
      <c r="AE446" s="2">
        <f t="shared" si="157"/>
        <v>5.5104166666666821</v>
      </c>
      <c r="AF446" s="52">
        <f t="shared" si="178"/>
        <v>61.935416666666683</v>
      </c>
      <c r="AG446" s="2">
        <f t="shared" si="158"/>
        <v>0</v>
      </c>
      <c r="AH446" s="67">
        <f t="shared" si="159"/>
        <v>0.18768308080808085</v>
      </c>
      <c r="AI446" s="67">
        <f t="shared" si="160"/>
        <v>0.81231691919191917</v>
      </c>
      <c r="AJ446" s="2">
        <f t="shared" si="161"/>
        <v>330</v>
      </c>
      <c r="AK446" s="2">
        <f t="shared" si="162"/>
        <v>990</v>
      </c>
    </row>
    <row r="447" spans="1:37">
      <c r="A447" t="s">
        <v>680</v>
      </c>
      <c r="B447">
        <v>4</v>
      </c>
      <c r="C447" s="2">
        <f>VLOOKUP(A447,LB460_CO!B:L,11,0)</f>
        <v>111.57916666666665</v>
      </c>
      <c r="D447" s="2">
        <f>'c'!$B$7</f>
        <v>47.125</v>
      </c>
      <c r="E447" s="2">
        <f t="shared" si="163"/>
        <v>158.70416666666665</v>
      </c>
      <c r="F447" s="2">
        <f>'c'!$E$8</f>
        <v>123.57500000000002</v>
      </c>
      <c r="G447" s="52">
        <f t="shared" si="164"/>
        <v>282.2791666666667</v>
      </c>
      <c r="H447" s="52">
        <f t="shared" si="156"/>
        <v>1129.1166666666668</v>
      </c>
      <c r="I447" s="2">
        <f t="shared" si="165"/>
        <v>31.740833333333331</v>
      </c>
      <c r="J447" s="2">
        <f>propocet!$L$2</f>
        <v>18.9375</v>
      </c>
      <c r="K447" s="2">
        <f>propocet!$L$5</f>
        <v>23.362499999999997</v>
      </c>
      <c r="L447" s="2">
        <f>propocet!$L$9</f>
        <v>22.787500000000001</v>
      </c>
      <c r="M447" s="2">
        <f>propocet!$L$11</f>
        <v>16.7</v>
      </c>
      <c r="N447" s="2">
        <f>propocet!$L$12</f>
        <v>25.5625</v>
      </c>
      <c r="O447" s="2">
        <f>propocet!$L$13</f>
        <v>16.225000000000001</v>
      </c>
      <c r="P447" s="61">
        <f t="shared" si="166"/>
        <v>31.740833333333331</v>
      </c>
      <c r="Q447" s="52">
        <v>30</v>
      </c>
      <c r="R447" s="2">
        <f t="shared" si="167"/>
        <v>11.0625</v>
      </c>
      <c r="S447" s="2">
        <f t="shared" si="168"/>
        <v>6.6375000000000028</v>
      </c>
      <c r="T447" s="2">
        <f t="shared" si="169"/>
        <v>7.2124999999999986</v>
      </c>
      <c r="U447" s="2">
        <f t="shared" si="170"/>
        <v>13.3</v>
      </c>
      <c r="V447" s="2">
        <f t="shared" si="171"/>
        <v>4.4375</v>
      </c>
      <c r="W447" s="2">
        <f t="shared" si="172"/>
        <v>13.774999999999999</v>
      </c>
      <c r="X447" s="2">
        <f t="shared" si="173"/>
        <v>-1.740833333333331</v>
      </c>
      <c r="Y447" s="2">
        <f t="shared" si="173"/>
        <v>-1.740833333333331</v>
      </c>
      <c r="Z447" s="2">
        <f t="shared" si="173"/>
        <v>-1.740833333333331</v>
      </c>
      <c r="AA447" s="2">
        <f t="shared" si="174"/>
        <v>56.425000000000004</v>
      </c>
      <c r="AB447" s="61">
        <f t="shared" si="175"/>
        <v>10.444999999999986</v>
      </c>
      <c r="AC447" s="61">
        <f t="shared" si="176"/>
        <v>66.86999999999999</v>
      </c>
      <c r="AD447" s="2">
        <f t="shared" si="177"/>
        <v>1.740833333333331</v>
      </c>
      <c r="AE447" s="2">
        <f t="shared" si="157"/>
        <v>0</v>
      </c>
      <c r="AF447" s="52">
        <f t="shared" si="178"/>
        <v>66.86999999999999</v>
      </c>
      <c r="AG447" s="2">
        <f t="shared" si="158"/>
        <v>8.7041666666666551</v>
      </c>
      <c r="AH447" s="67">
        <f t="shared" si="159"/>
        <v>0.19152272548266142</v>
      </c>
      <c r="AI447" s="67">
        <f t="shared" si="160"/>
        <v>0.80847727451733853</v>
      </c>
      <c r="AJ447" s="2">
        <f t="shared" si="161"/>
        <v>349.1491666666667</v>
      </c>
      <c r="AK447" s="2">
        <f t="shared" si="162"/>
        <v>1396.5966666666668</v>
      </c>
    </row>
    <row r="448" spans="1:37">
      <c r="A448" t="s">
        <v>681</v>
      </c>
      <c r="B448">
        <v>2</v>
      </c>
      <c r="C448" s="2">
        <f>VLOOKUP(A448,LB460_CO!B:L,11,0)</f>
        <v>111.57916666666665</v>
      </c>
      <c r="D448" s="2">
        <f>'c'!$B$7</f>
        <v>47.125</v>
      </c>
      <c r="E448" s="2">
        <f t="shared" si="163"/>
        <v>158.70416666666665</v>
      </c>
      <c r="F448" s="2">
        <f>'c'!$E$8</f>
        <v>123.57500000000002</v>
      </c>
      <c r="G448" s="52">
        <f t="shared" si="164"/>
        <v>282.2791666666667</v>
      </c>
      <c r="H448" s="52">
        <f t="shared" si="156"/>
        <v>564.55833333333339</v>
      </c>
      <c r="I448" s="2">
        <f t="shared" si="165"/>
        <v>31.740833333333331</v>
      </c>
      <c r="J448" s="2">
        <f>propocet!$L$2</f>
        <v>18.9375</v>
      </c>
      <c r="K448" s="2">
        <f>propocet!$L$5</f>
        <v>23.362499999999997</v>
      </c>
      <c r="L448" s="2">
        <f>propocet!$L$9</f>
        <v>22.787500000000001</v>
      </c>
      <c r="M448" s="2">
        <f>propocet!$L$11</f>
        <v>16.7</v>
      </c>
      <c r="N448" s="2">
        <f>propocet!$L$12</f>
        <v>25.5625</v>
      </c>
      <c r="O448" s="2">
        <f>propocet!$L$13</f>
        <v>16.225000000000001</v>
      </c>
      <c r="P448" s="61">
        <f t="shared" si="166"/>
        <v>31.740833333333331</v>
      </c>
      <c r="Q448" s="52">
        <v>30</v>
      </c>
      <c r="R448" s="2">
        <f t="shared" si="167"/>
        <v>11.0625</v>
      </c>
      <c r="S448" s="2">
        <f t="shared" si="168"/>
        <v>6.6375000000000028</v>
      </c>
      <c r="T448" s="2">
        <f t="shared" si="169"/>
        <v>7.2124999999999986</v>
      </c>
      <c r="U448" s="2">
        <f t="shared" si="170"/>
        <v>13.3</v>
      </c>
      <c r="V448" s="2">
        <f t="shared" si="171"/>
        <v>4.4375</v>
      </c>
      <c r="W448" s="2">
        <f t="shared" si="172"/>
        <v>13.774999999999999</v>
      </c>
      <c r="X448" s="2">
        <f t="shared" si="173"/>
        <v>-1.740833333333331</v>
      </c>
      <c r="Y448" s="2">
        <f t="shared" si="173"/>
        <v>-1.740833333333331</v>
      </c>
      <c r="Z448" s="2">
        <f t="shared" si="173"/>
        <v>-1.740833333333331</v>
      </c>
      <c r="AA448" s="2">
        <f t="shared" si="174"/>
        <v>56.425000000000004</v>
      </c>
      <c r="AB448" s="61">
        <f t="shared" si="175"/>
        <v>10.444999999999986</v>
      </c>
      <c r="AC448" s="61">
        <f t="shared" si="176"/>
        <v>66.86999999999999</v>
      </c>
      <c r="AD448" s="2">
        <f t="shared" si="177"/>
        <v>1.740833333333331</v>
      </c>
      <c r="AE448" s="2">
        <f t="shared" si="157"/>
        <v>0</v>
      </c>
      <c r="AF448" s="52">
        <f t="shared" si="178"/>
        <v>66.86999999999999</v>
      </c>
      <c r="AG448" s="2">
        <f t="shared" si="158"/>
        <v>8.7041666666666551</v>
      </c>
      <c r="AH448" s="67">
        <f t="shared" si="159"/>
        <v>0.19152272548266142</v>
      </c>
      <c r="AI448" s="67">
        <f t="shared" si="160"/>
        <v>0.80847727451733853</v>
      </c>
      <c r="AJ448" s="2">
        <f t="shared" si="161"/>
        <v>349.1491666666667</v>
      </c>
      <c r="AK448" s="2">
        <f t="shared" si="162"/>
        <v>698.2983333333334</v>
      </c>
    </row>
    <row r="449" spans="1:37" hidden="1">
      <c r="A449" t="s">
        <v>514</v>
      </c>
      <c r="B449">
        <v>2</v>
      </c>
      <c r="C449" s="2">
        <f>VLOOKUP(A449,LB460_CO!B:L,11,0)</f>
        <v>104.78958333333334</v>
      </c>
      <c r="D449" s="2">
        <f>'c'!$B$7</f>
        <v>47.125</v>
      </c>
      <c r="E449" s="2">
        <f t="shared" si="163"/>
        <v>151.91458333333333</v>
      </c>
      <c r="F449" s="2">
        <f>'c'!$E$8</f>
        <v>123.57500000000002</v>
      </c>
      <c r="G449" s="52">
        <f t="shared" si="164"/>
        <v>275.48958333333337</v>
      </c>
      <c r="H449" s="52">
        <f t="shared" si="156"/>
        <v>550.97916666666674</v>
      </c>
      <c r="I449" s="2">
        <f t="shared" si="165"/>
        <v>30.382916666666667</v>
      </c>
      <c r="J449" s="2">
        <f>propocet!$L$2</f>
        <v>18.9375</v>
      </c>
      <c r="K449" s="2">
        <f>propocet!$L$5</f>
        <v>23.362499999999997</v>
      </c>
      <c r="L449" s="2">
        <f>propocet!$L$9</f>
        <v>22.787500000000001</v>
      </c>
      <c r="M449" s="2">
        <f>propocet!$L$11</f>
        <v>16.7</v>
      </c>
      <c r="N449" s="2">
        <f>propocet!$L$12</f>
        <v>25.5625</v>
      </c>
      <c r="O449" s="2">
        <f>propocet!$L$13</f>
        <v>16.225000000000001</v>
      </c>
      <c r="P449" s="61">
        <f t="shared" si="166"/>
        <v>30.382916666666667</v>
      </c>
      <c r="Q449" s="52">
        <v>30</v>
      </c>
      <c r="R449" s="2">
        <f t="shared" si="167"/>
        <v>11.0625</v>
      </c>
      <c r="S449" s="2">
        <f t="shared" si="168"/>
        <v>6.6375000000000028</v>
      </c>
      <c r="T449" s="2">
        <f t="shared" si="169"/>
        <v>7.2124999999999986</v>
      </c>
      <c r="U449" s="2">
        <f t="shared" si="170"/>
        <v>13.3</v>
      </c>
      <c r="V449" s="2">
        <f t="shared" si="171"/>
        <v>4.4375</v>
      </c>
      <c r="W449" s="2">
        <f t="shared" si="172"/>
        <v>13.774999999999999</v>
      </c>
      <c r="X449" s="2">
        <f t="shared" si="173"/>
        <v>-0.38291666666666657</v>
      </c>
      <c r="Y449" s="2">
        <f t="shared" si="173"/>
        <v>-0.38291666666666657</v>
      </c>
      <c r="Z449" s="2">
        <f t="shared" si="173"/>
        <v>-0.38291666666666657</v>
      </c>
      <c r="AA449" s="2">
        <f t="shared" si="174"/>
        <v>56.425000000000004</v>
      </c>
      <c r="AB449" s="61">
        <f t="shared" si="175"/>
        <v>2.2974999999999994</v>
      </c>
      <c r="AC449" s="61">
        <f t="shared" si="176"/>
        <v>58.722500000000004</v>
      </c>
      <c r="AD449" s="2">
        <f t="shared" si="177"/>
        <v>0.38291666666666657</v>
      </c>
      <c r="AE449" s="2">
        <f t="shared" si="157"/>
        <v>0</v>
      </c>
      <c r="AF449" s="52">
        <f t="shared" si="178"/>
        <v>58.722500000000004</v>
      </c>
      <c r="AG449" s="2">
        <f t="shared" si="158"/>
        <v>1.9145833333333329</v>
      </c>
      <c r="AH449" s="67">
        <f t="shared" si="159"/>
        <v>0.17570429954033678</v>
      </c>
      <c r="AI449" s="67">
        <f t="shared" si="160"/>
        <v>0.82429570045966316</v>
      </c>
      <c r="AJ449" s="2">
        <f t="shared" si="161"/>
        <v>334.2120833333334</v>
      </c>
      <c r="AK449" s="2">
        <f t="shared" si="162"/>
        <v>668.42416666666679</v>
      </c>
    </row>
    <row r="450" spans="1:37">
      <c r="A450" t="s">
        <v>187</v>
      </c>
      <c r="B450">
        <v>1</v>
      </c>
      <c r="C450" s="2">
        <f>VLOOKUP(A450,LB460_CO!B:L,11,0)</f>
        <v>123.61666666666667</v>
      </c>
      <c r="D450" s="2">
        <f>'c'!$B$7</f>
        <v>47.125</v>
      </c>
      <c r="E450" s="2">
        <f t="shared" si="163"/>
        <v>170.74166666666667</v>
      </c>
      <c r="F450" s="2">
        <f>'c'!$E$8</f>
        <v>123.57500000000002</v>
      </c>
      <c r="G450" s="52">
        <f t="shared" si="164"/>
        <v>294.31666666666672</v>
      </c>
      <c r="H450" s="52">
        <f t="shared" si="156"/>
        <v>294.31666666666672</v>
      </c>
      <c r="I450" s="2">
        <f t="shared" si="165"/>
        <v>34.148333333333333</v>
      </c>
      <c r="J450" s="2">
        <f>propocet!$L$2</f>
        <v>18.9375</v>
      </c>
      <c r="K450" s="2">
        <f>propocet!$L$5</f>
        <v>23.362499999999997</v>
      </c>
      <c r="L450" s="2">
        <f>propocet!$L$9</f>
        <v>22.787500000000001</v>
      </c>
      <c r="M450" s="2">
        <f>propocet!$L$11</f>
        <v>16.7</v>
      </c>
      <c r="N450" s="2">
        <f>propocet!$L$12</f>
        <v>25.5625</v>
      </c>
      <c r="O450" s="2">
        <f>propocet!$L$13</f>
        <v>16.225000000000001</v>
      </c>
      <c r="P450" s="61">
        <f t="shared" si="166"/>
        <v>34.148333333333333</v>
      </c>
      <c r="Q450" s="52">
        <v>30</v>
      </c>
      <c r="R450" s="2">
        <f t="shared" si="167"/>
        <v>11.0625</v>
      </c>
      <c r="S450" s="2">
        <f t="shared" si="168"/>
        <v>6.6375000000000028</v>
      </c>
      <c r="T450" s="2">
        <f t="shared" si="169"/>
        <v>7.2124999999999986</v>
      </c>
      <c r="U450" s="2">
        <f t="shared" si="170"/>
        <v>13.3</v>
      </c>
      <c r="V450" s="2">
        <f t="shared" si="171"/>
        <v>4.4375</v>
      </c>
      <c r="W450" s="2">
        <f t="shared" si="172"/>
        <v>13.774999999999999</v>
      </c>
      <c r="X450" s="2">
        <f t="shared" si="173"/>
        <v>-4.1483333333333334</v>
      </c>
      <c r="Y450" s="2">
        <f t="shared" si="173"/>
        <v>-4.1483333333333334</v>
      </c>
      <c r="Z450" s="2">
        <f t="shared" si="173"/>
        <v>-4.1483333333333334</v>
      </c>
      <c r="AA450" s="2">
        <f t="shared" si="174"/>
        <v>56.425000000000004</v>
      </c>
      <c r="AB450" s="61">
        <f t="shared" si="175"/>
        <v>24.89</v>
      </c>
      <c r="AC450" s="61">
        <f t="shared" si="176"/>
        <v>81.314999999999998</v>
      </c>
      <c r="AD450" s="2">
        <f t="shared" si="177"/>
        <v>4.1483333333333334</v>
      </c>
      <c r="AE450" s="2">
        <f t="shared" si="157"/>
        <v>0</v>
      </c>
      <c r="AF450" s="52">
        <f t="shared" si="178"/>
        <v>81.314999999999998</v>
      </c>
      <c r="AG450" s="2">
        <f t="shared" si="158"/>
        <v>20.741666666666667</v>
      </c>
      <c r="AH450" s="67">
        <f t="shared" si="159"/>
        <v>0.21647535928369546</v>
      </c>
      <c r="AI450" s="67">
        <f t="shared" si="160"/>
        <v>0.78352464071630457</v>
      </c>
      <c r="AJ450" s="2">
        <f t="shared" si="161"/>
        <v>375.63166666666672</v>
      </c>
      <c r="AK450" s="2">
        <f t="shared" si="162"/>
        <v>375.63166666666672</v>
      </c>
    </row>
    <row r="451" spans="1:37">
      <c r="A451" t="s">
        <v>258</v>
      </c>
      <c r="B451">
        <v>1</v>
      </c>
      <c r="C451" s="2">
        <f>VLOOKUP(A451,LB460_CO!B:L,11,0)</f>
        <v>117.7625</v>
      </c>
      <c r="D451" s="2">
        <f>'c'!$B$7</f>
        <v>47.125</v>
      </c>
      <c r="E451" s="2">
        <f t="shared" si="163"/>
        <v>164.88749999999999</v>
      </c>
      <c r="F451" s="2">
        <f>'c'!$E$8</f>
        <v>123.57500000000002</v>
      </c>
      <c r="G451" s="52">
        <f t="shared" si="164"/>
        <v>288.46249999999998</v>
      </c>
      <c r="H451" s="52">
        <f t="shared" ref="H451:H514" si="179">G451*B451</f>
        <v>288.46249999999998</v>
      </c>
      <c r="I451" s="2">
        <f t="shared" si="165"/>
        <v>32.977499999999999</v>
      </c>
      <c r="J451" s="2">
        <f>propocet!$L$2</f>
        <v>18.9375</v>
      </c>
      <c r="K451" s="2">
        <f>propocet!$L$5</f>
        <v>23.362499999999997</v>
      </c>
      <c r="L451" s="2">
        <f>propocet!$L$9</f>
        <v>22.787500000000001</v>
      </c>
      <c r="M451" s="2">
        <f>propocet!$L$11</f>
        <v>16.7</v>
      </c>
      <c r="N451" s="2">
        <f>propocet!$L$12</f>
        <v>25.5625</v>
      </c>
      <c r="O451" s="2">
        <f>propocet!$L$13</f>
        <v>16.225000000000001</v>
      </c>
      <c r="P451" s="61">
        <f t="shared" si="166"/>
        <v>32.977499999999999</v>
      </c>
      <c r="Q451" s="52">
        <v>30</v>
      </c>
      <c r="R451" s="2">
        <f t="shared" si="167"/>
        <v>11.0625</v>
      </c>
      <c r="S451" s="2">
        <f t="shared" si="168"/>
        <v>6.6375000000000028</v>
      </c>
      <c r="T451" s="2">
        <f t="shared" si="169"/>
        <v>7.2124999999999986</v>
      </c>
      <c r="U451" s="2">
        <f t="shared" si="170"/>
        <v>13.3</v>
      </c>
      <c r="V451" s="2">
        <f t="shared" si="171"/>
        <v>4.4375</v>
      </c>
      <c r="W451" s="2">
        <f t="shared" si="172"/>
        <v>13.774999999999999</v>
      </c>
      <c r="X451" s="2">
        <f t="shared" si="173"/>
        <v>-2.9774999999999991</v>
      </c>
      <c r="Y451" s="2">
        <f t="shared" si="173"/>
        <v>-2.9774999999999991</v>
      </c>
      <c r="Z451" s="2">
        <f t="shared" si="173"/>
        <v>-2.9774999999999991</v>
      </c>
      <c r="AA451" s="2">
        <f t="shared" si="174"/>
        <v>56.425000000000004</v>
      </c>
      <c r="AB451" s="61">
        <f t="shared" si="175"/>
        <v>17.864999999999995</v>
      </c>
      <c r="AC451" s="61">
        <f t="shared" si="176"/>
        <v>74.289999999999992</v>
      </c>
      <c r="AD451" s="2">
        <f t="shared" si="177"/>
        <v>2.9774999999999991</v>
      </c>
      <c r="AE451" s="2">
        <f t="shared" ref="AE451:AE514" si="180">IF(AD451&lt;0,(-1)*AD451*5,0)</f>
        <v>0</v>
      </c>
      <c r="AF451" s="52">
        <f t="shared" si="178"/>
        <v>74.289999999999992</v>
      </c>
      <c r="AG451" s="2">
        <f t="shared" ref="AG451:AG514" si="181">IF(AD451&gt;0,AD451*5,0)</f>
        <v>14.887499999999996</v>
      </c>
      <c r="AH451" s="67">
        <f t="shared" ref="AH451:AH514" si="182">AF451/(11*IF(AD451&gt;0,P451,Q451))</f>
        <v>0.20479528052873514</v>
      </c>
      <c r="AI451" s="67">
        <f t="shared" ref="AI451:AI514" si="183">1-AH451</f>
        <v>0.79520471947126481</v>
      </c>
      <c r="AJ451" s="2">
        <f t="shared" ref="AJ451:AJ514" si="184">AC451+G451+AE451</f>
        <v>362.75249999999994</v>
      </c>
      <c r="AK451" s="2">
        <f t="shared" ref="AK451:AK514" si="185">AJ451*B451</f>
        <v>362.75249999999994</v>
      </c>
    </row>
    <row r="452" spans="1:37">
      <c r="A452" t="s">
        <v>362</v>
      </c>
      <c r="B452">
        <v>2</v>
      </c>
      <c r="C452" s="2">
        <f>VLOOKUP(A452,LB460_CO!B:L,11,0)</f>
        <v>221.01249999999999</v>
      </c>
      <c r="D452" s="2">
        <f>'c'!$B$7</f>
        <v>47.125</v>
      </c>
      <c r="E452" s="2">
        <f t="shared" si="163"/>
        <v>268.13749999999999</v>
      </c>
      <c r="F452" s="2">
        <f>'c'!$E$8</f>
        <v>123.57500000000002</v>
      </c>
      <c r="G452" s="52">
        <f t="shared" si="164"/>
        <v>391.71249999999998</v>
      </c>
      <c r="H452" s="52">
        <f t="shared" si="179"/>
        <v>783.42499999999995</v>
      </c>
      <c r="I452" s="2">
        <f t="shared" si="165"/>
        <v>53.627499999999998</v>
      </c>
      <c r="J452" s="2">
        <f>propocet!$L$2</f>
        <v>18.9375</v>
      </c>
      <c r="K452" s="2">
        <f>propocet!$L$5</f>
        <v>23.362499999999997</v>
      </c>
      <c r="L452" s="2">
        <f>propocet!$L$9</f>
        <v>22.787500000000001</v>
      </c>
      <c r="M452" s="2">
        <f>propocet!$L$11</f>
        <v>16.7</v>
      </c>
      <c r="N452" s="2">
        <f>propocet!$L$12</f>
        <v>25.5625</v>
      </c>
      <c r="O452" s="2">
        <f>propocet!$L$13</f>
        <v>16.225000000000001</v>
      </c>
      <c r="P452" s="61">
        <f t="shared" si="166"/>
        <v>53.627499999999998</v>
      </c>
      <c r="Q452" s="52">
        <v>30</v>
      </c>
      <c r="R452" s="2">
        <f t="shared" si="167"/>
        <v>11.0625</v>
      </c>
      <c r="S452" s="2">
        <f t="shared" si="168"/>
        <v>6.6375000000000028</v>
      </c>
      <c r="T452" s="2">
        <f t="shared" si="169"/>
        <v>7.2124999999999986</v>
      </c>
      <c r="U452" s="2">
        <f t="shared" si="170"/>
        <v>13.3</v>
      </c>
      <c r="V452" s="2">
        <f t="shared" si="171"/>
        <v>4.4375</v>
      </c>
      <c r="W452" s="2">
        <f t="shared" si="172"/>
        <v>13.774999999999999</v>
      </c>
      <c r="X452" s="2">
        <f t="shared" si="173"/>
        <v>-23.627499999999998</v>
      </c>
      <c r="Y452" s="2">
        <f t="shared" si="173"/>
        <v>-23.627499999999998</v>
      </c>
      <c r="Z452" s="2">
        <f t="shared" si="173"/>
        <v>-23.627499999999998</v>
      </c>
      <c r="AA452" s="2">
        <f t="shared" si="174"/>
        <v>56.425000000000004</v>
      </c>
      <c r="AB452" s="61">
        <f t="shared" si="175"/>
        <v>141.76499999999999</v>
      </c>
      <c r="AC452" s="61">
        <f t="shared" si="176"/>
        <v>198.19</v>
      </c>
      <c r="AD452" s="2">
        <f t="shared" si="177"/>
        <v>23.627499999999998</v>
      </c>
      <c r="AE452" s="2">
        <f t="shared" si="180"/>
        <v>0</v>
      </c>
      <c r="AF452" s="52">
        <f t="shared" si="178"/>
        <v>198.19</v>
      </c>
      <c r="AG452" s="2">
        <f t="shared" si="181"/>
        <v>118.13749999999999</v>
      </c>
      <c r="AH452" s="67">
        <f t="shared" si="182"/>
        <v>0.33597077483143406</v>
      </c>
      <c r="AI452" s="67">
        <f t="shared" si="183"/>
        <v>0.664029225168566</v>
      </c>
      <c r="AJ452" s="2">
        <f t="shared" si="184"/>
        <v>589.90249999999992</v>
      </c>
      <c r="AK452" s="2">
        <f t="shared" si="185"/>
        <v>1179.8049999999998</v>
      </c>
    </row>
    <row r="453" spans="1:37">
      <c r="A453" t="s">
        <v>259</v>
      </c>
      <c r="B453">
        <v>1</v>
      </c>
      <c r="C453" s="2">
        <f>VLOOKUP(A453,LB460_CO!B:L,11,0)</f>
        <v>117.7625</v>
      </c>
      <c r="D453" s="2">
        <f>'c'!$B$7</f>
        <v>47.125</v>
      </c>
      <c r="E453" s="2">
        <f t="shared" si="163"/>
        <v>164.88749999999999</v>
      </c>
      <c r="F453" s="2">
        <f>'c'!$E$8</f>
        <v>123.57500000000002</v>
      </c>
      <c r="G453" s="52">
        <f t="shared" si="164"/>
        <v>288.46249999999998</v>
      </c>
      <c r="H453" s="52">
        <f t="shared" si="179"/>
        <v>288.46249999999998</v>
      </c>
      <c r="I453" s="2">
        <f t="shared" si="165"/>
        <v>32.977499999999999</v>
      </c>
      <c r="J453" s="2">
        <f>propocet!$L$2</f>
        <v>18.9375</v>
      </c>
      <c r="K453" s="2">
        <f>propocet!$L$5</f>
        <v>23.362499999999997</v>
      </c>
      <c r="L453" s="2">
        <f>propocet!$L$9</f>
        <v>22.787500000000001</v>
      </c>
      <c r="M453" s="2">
        <f>propocet!$L$11</f>
        <v>16.7</v>
      </c>
      <c r="N453" s="2">
        <f>propocet!$L$12</f>
        <v>25.5625</v>
      </c>
      <c r="O453" s="2">
        <f>propocet!$L$13</f>
        <v>16.225000000000001</v>
      </c>
      <c r="P453" s="61">
        <f t="shared" si="166"/>
        <v>32.977499999999999</v>
      </c>
      <c r="Q453" s="52">
        <v>30</v>
      </c>
      <c r="R453" s="2">
        <f t="shared" si="167"/>
        <v>11.0625</v>
      </c>
      <c r="S453" s="2">
        <f t="shared" si="168"/>
        <v>6.6375000000000028</v>
      </c>
      <c r="T453" s="2">
        <f t="shared" si="169"/>
        <v>7.2124999999999986</v>
      </c>
      <c r="U453" s="2">
        <f t="shared" si="170"/>
        <v>13.3</v>
      </c>
      <c r="V453" s="2">
        <f t="shared" si="171"/>
        <v>4.4375</v>
      </c>
      <c r="W453" s="2">
        <f t="shared" si="172"/>
        <v>13.774999999999999</v>
      </c>
      <c r="X453" s="2">
        <f t="shared" si="173"/>
        <v>-2.9774999999999991</v>
      </c>
      <c r="Y453" s="2">
        <f t="shared" si="173"/>
        <v>-2.9774999999999991</v>
      </c>
      <c r="Z453" s="2">
        <f t="shared" si="173"/>
        <v>-2.9774999999999991</v>
      </c>
      <c r="AA453" s="2">
        <f t="shared" si="174"/>
        <v>56.425000000000004</v>
      </c>
      <c r="AB453" s="61">
        <f t="shared" si="175"/>
        <v>17.864999999999995</v>
      </c>
      <c r="AC453" s="61">
        <f t="shared" si="176"/>
        <v>74.289999999999992</v>
      </c>
      <c r="AD453" s="2">
        <f t="shared" si="177"/>
        <v>2.9774999999999991</v>
      </c>
      <c r="AE453" s="2">
        <f t="shared" si="180"/>
        <v>0</v>
      </c>
      <c r="AF453" s="52">
        <f t="shared" si="178"/>
        <v>74.289999999999992</v>
      </c>
      <c r="AG453" s="2">
        <f t="shared" si="181"/>
        <v>14.887499999999996</v>
      </c>
      <c r="AH453" s="67">
        <f t="shared" si="182"/>
        <v>0.20479528052873514</v>
      </c>
      <c r="AI453" s="67">
        <f t="shared" si="183"/>
        <v>0.79520471947126481</v>
      </c>
      <c r="AJ453" s="2">
        <f t="shared" si="184"/>
        <v>362.75249999999994</v>
      </c>
      <c r="AK453" s="2">
        <f t="shared" si="185"/>
        <v>362.75249999999994</v>
      </c>
    </row>
    <row r="454" spans="1:37">
      <c r="A454" t="s">
        <v>260</v>
      </c>
      <c r="B454">
        <v>2</v>
      </c>
      <c r="C454" s="2">
        <f>VLOOKUP(A454,LB460_CO!B:L,11,0)</f>
        <v>117.7625</v>
      </c>
      <c r="D454" s="2">
        <f>'c'!$B$7</f>
        <v>47.125</v>
      </c>
      <c r="E454" s="2">
        <f t="shared" si="163"/>
        <v>164.88749999999999</v>
      </c>
      <c r="F454" s="2">
        <f>'c'!$E$8</f>
        <v>123.57500000000002</v>
      </c>
      <c r="G454" s="52">
        <f t="shared" si="164"/>
        <v>288.46249999999998</v>
      </c>
      <c r="H454" s="52">
        <f t="shared" si="179"/>
        <v>576.92499999999995</v>
      </c>
      <c r="I454" s="2">
        <f t="shared" si="165"/>
        <v>32.977499999999999</v>
      </c>
      <c r="J454" s="2">
        <f>propocet!$L$2</f>
        <v>18.9375</v>
      </c>
      <c r="K454" s="2">
        <f>propocet!$L$5</f>
        <v>23.362499999999997</v>
      </c>
      <c r="L454" s="2">
        <f>propocet!$L$9</f>
        <v>22.787500000000001</v>
      </c>
      <c r="M454" s="2">
        <f>propocet!$L$11</f>
        <v>16.7</v>
      </c>
      <c r="N454" s="2">
        <f>propocet!$L$12</f>
        <v>25.5625</v>
      </c>
      <c r="O454" s="2">
        <f>propocet!$L$13</f>
        <v>16.225000000000001</v>
      </c>
      <c r="P454" s="61">
        <f t="shared" si="166"/>
        <v>32.977499999999999</v>
      </c>
      <c r="Q454" s="52">
        <v>30</v>
      </c>
      <c r="R454" s="2">
        <f t="shared" si="167"/>
        <v>11.0625</v>
      </c>
      <c r="S454" s="2">
        <f t="shared" si="168"/>
        <v>6.6375000000000028</v>
      </c>
      <c r="T454" s="2">
        <f t="shared" si="169"/>
        <v>7.2124999999999986</v>
      </c>
      <c r="U454" s="2">
        <f t="shared" si="170"/>
        <v>13.3</v>
      </c>
      <c r="V454" s="2">
        <f t="shared" si="171"/>
        <v>4.4375</v>
      </c>
      <c r="W454" s="2">
        <f t="shared" si="172"/>
        <v>13.774999999999999</v>
      </c>
      <c r="X454" s="2">
        <f t="shared" si="173"/>
        <v>-2.9774999999999991</v>
      </c>
      <c r="Y454" s="2">
        <f t="shared" si="173"/>
        <v>-2.9774999999999991</v>
      </c>
      <c r="Z454" s="2">
        <f t="shared" si="173"/>
        <v>-2.9774999999999991</v>
      </c>
      <c r="AA454" s="2">
        <f t="shared" si="174"/>
        <v>56.425000000000004</v>
      </c>
      <c r="AB454" s="61">
        <f t="shared" si="175"/>
        <v>17.864999999999995</v>
      </c>
      <c r="AC454" s="61">
        <f t="shared" si="176"/>
        <v>74.289999999999992</v>
      </c>
      <c r="AD454" s="2">
        <f t="shared" si="177"/>
        <v>2.9774999999999991</v>
      </c>
      <c r="AE454" s="2">
        <f t="shared" si="180"/>
        <v>0</v>
      </c>
      <c r="AF454" s="52">
        <f t="shared" si="178"/>
        <v>74.289999999999992</v>
      </c>
      <c r="AG454" s="2">
        <f t="shared" si="181"/>
        <v>14.887499999999996</v>
      </c>
      <c r="AH454" s="67">
        <f t="shared" si="182"/>
        <v>0.20479528052873514</v>
      </c>
      <c r="AI454" s="67">
        <f t="shared" si="183"/>
        <v>0.79520471947126481</v>
      </c>
      <c r="AJ454" s="2">
        <f t="shared" si="184"/>
        <v>362.75249999999994</v>
      </c>
      <c r="AK454" s="2">
        <f t="shared" si="185"/>
        <v>725.50499999999988</v>
      </c>
    </row>
    <row r="455" spans="1:37">
      <c r="A455" t="s">
        <v>363</v>
      </c>
      <c r="B455">
        <v>2</v>
      </c>
      <c r="C455" s="2">
        <f>VLOOKUP(A455,LB460_CO!B:L,11,0)</f>
        <v>123.51979166666666</v>
      </c>
      <c r="D455" s="2">
        <f>'c'!$B$7</f>
        <v>47.125</v>
      </c>
      <c r="E455" s="2">
        <f t="shared" si="163"/>
        <v>170.64479166666666</v>
      </c>
      <c r="F455" s="2">
        <f>'c'!$E$8</f>
        <v>123.57500000000002</v>
      </c>
      <c r="G455" s="52">
        <f t="shared" si="164"/>
        <v>294.21979166666665</v>
      </c>
      <c r="H455" s="52">
        <f t="shared" si="179"/>
        <v>588.4395833333333</v>
      </c>
      <c r="I455" s="2">
        <f t="shared" si="165"/>
        <v>34.12895833333333</v>
      </c>
      <c r="J455" s="2">
        <f>propocet!$L$2</f>
        <v>18.9375</v>
      </c>
      <c r="K455" s="2">
        <f>propocet!$L$5</f>
        <v>23.362499999999997</v>
      </c>
      <c r="L455" s="2">
        <f>propocet!$L$9</f>
        <v>22.787500000000001</v>
      </c>
      <c r="M455" s="2">
        <f>propocet!$L$11</f>
        <v>16.7</v>
      </c>
      <c r="N455" s="2">
        <f>propocet!$L$12</f>
        <v>25.5625</v>
      </c>
      <c r="O455" s="2">
        <f>propocet!$L$13</f>
        <v>16.225000000000001</v>
      </c>
      <c r="P455" s="61">
        <f t="shared" si="166"/>
        <v>34.12895833333333</v>
      </c>
      <c r="Q455" s="52">
        <v>30</v>
      </c>
      <c r="R455" s="2">
        <f t="shared" si="167"/>
        <v>11.0625</v>
      </c>
      <c r="S455" s="2">
        <f t="shared" si="168"/>
        <v>6.6375000000000028</v>
      </c>
      <c r="T455" s="2">
        <f t="shared" si="169"/>
        <v>7.2124999999999986</v>
      </c>
      <c r="U455" s="2">
        <f t="shared" si="170"/>
        <v>13.3</v>
      </c>
      <c r="V455" s="2">
        <f t="shared" si="171"/>
        <v>4.4375</v>
      </c>
      <c r="W455" s="2">
        <f t="shared" si="172"/>
        <v>13.774999999999999</v>
      </c>
      <c r="X455" s="2">
        <f t="shared" si="173"/>
        <v>-4.1289583333333297</v>
      </c>
      <c r="Y455" s="2">
        <f t="shared" si="173"/>
        <v>-4.1289583333333297</v>
      </c>
      <c r="Z455" s="2">
        <f t="shared" si="173"/>
        <v>-4.1289583333333297</v>
      </c>
      <c r="AA455" s="2">
        <f t="shared" si="174"/>
        <v>56.425000000000004</v>
      </c>
      <c r="AB455" s="61">
        <f t="shared" si="175"/>
        <v>24.773749999999978</v>
      </c>
      <c r="AC455" s="61">
        <f t="shared" si="176"/>
        <v>81.19874999999999</v>
      </c>
      <c r="AD455" s="2">
        <f t="shared" si="177"/>
        <v>4.1289583333333297</v>
      </c>
      <c r="AE455" s="2">
        <f t="shared" si="180"/>
        <v>0</v>
      </c>
      <c r="AF455" s="52">
        <f t="shared" si="178"/>
        <v>81.19874999999999</v>
      </c>
      <c r="AG455" s="2">
        <f t="shared" si="181"/>
        <v>20.644791666666649</v>
      </c>
      <c r="AH455" s="67">
        <f t="shared" si="182"/>
        <v>0.21628859789268534</v>
      </c>
      <c r="AI455" s="67">
        <f t="shared" si="183"/>
        <v>0.7837114021073146</v>
      </c>
      <c r="AJ455" s="2">
        <f t="shared" si="184"/>
        <v>375.41854166666667</v>
      </c>
      <c r="AK455" s="2">
        <f t="shared" si="185"/>
        <v>750.83708333333334</v>
      </c>
    </row>
    <row r="456" spans="1:37" hidden="1">
      <c r="A456" t="s">
        <v>789</v>
      </c>
      <c r="B456">
        <v>6</v>
      </c>
      <c r="C456" s="2">
        <f>VLOOKUP(A456,LB460_CO!B:L,11,0)</f>
        <v>90.083333333333329</v>
      </c>
      <c r="D456" s="2">
        <f>'c'!$B$7</f>
        <v>47.125</v>
      </c>
      <c r="E456" s="2">
        <f t="shared" si="163"/>
        <v>137.20833333333331</v>
      </c>
      <c r="F456" s="2">
        <f>'c'!$E$8</f>
        <v>123.57500000000002</v>
      </c>
      <c r="G456" s="52">
        <f t="shared" si="164"/>
        <v>260.7833333333333</v>
      </c>
      <c r="H456" s="52">
        <f t="shared" si="179"/>
        <v>1564.6999999999998</v>
      </c>
      <c r="I456" s="2">
        <f t="shared" si="165"/>
        <v>27.441666666666663</v>
      </c>
      <c r="J456" s="2">
        <f>propocet!$L$2</f>
        <v>18.9375</v>
      </c>
      <c r="K456" s="2">
        <f>propocet!$L$5</f>
        <v>23.362499999999997</v>
      </c>
      <c r="L456" s="2">
        <f>propocet!$L$9</f>
        <v>22.787500000000001</v>
      </c>
      <c r="M456" s="2">
        <f>propocet!$L$11</f>
        <v>16.7</v>
      </c>
      <c r="N456" s="2">
        <f>propocet!$L$12</f>
        <v>25.5625</v>
      </c>
      <c r="O456" s="2">
        <f>propocet!$L$13</f>
        <v>16.225000000000001</v>
      </c>
      <c r="P456" s="61">
        <f t="shared" si="166"/>
        <v>27.441666666666663</v>
      </c>
      <c r="Q456" s="52">
        <v>30</v>
      </c>
      <c r="R456" s="2">
        <f t="shared" si="167"/>
        <v>11.0625</v>
      </c>
      <c r="S456" s="2">
        <f t="shared" si="168"/>
        <v>6.6375000000000028</v>
      </c>
      <c r="T456" s="2">
        <f t="shared" si="169"/>
        <v>7.2124999999999986</v>
      </c>
      <c r="U456" s="2">
        <f t="shared" si="170"/>
        <v>13.3</v>
      </c>
      <c r="V456" s="2">
        <f t="shared" si="171"/>
        <v>4.4375</v>
      </c>
      <c r="W456" s="2">
        <f t="shared" si="172"/>
        <v>13.774999999999999</v>
      </c>
      <c r="X456" s="2">
        <f t="shared" si="173"/>
        <v>2.5583333333333371</v>
      </c>
      <c r="Y456" s="2">
        <f t="shared" si="173"/>
        <v>2.5583333333333371</v>
      </c>
      <c r="Z456" s="2">
        <f t="shared" si="173"/>
        <v>2.5583333333333371</v>
      </c>
      <c r="AA456" s="2">
        <f t="shared" si="174"/>
        <v>56.425000000000004</v>
      </c>
      <c r="AB456" s="61">
        <f t="shared" si="175"/>
        <v>0</v>
      </c>
      <c r="AC456" s="61">
        <f t="shared" si="176"/>
        <v>56.425000000000004</v>
      </c>
      <c r="AD456" s="2">
        <f t="shared" si="177"/>
        <v>-2.5583333333333371</v>
      </c>
      <c r="AE456" s="2">
        <f t="shared" si="180"/>
        <v>12.791666666666686</v>
      </c>
      <c r="AF456" s="52">
        <f t="shared" si="178"/>
        <v>69.216666666666697</v>
      </c>
      <c r="AG456" s="2">
        <f t="shared" si="181"/>
        <v>0</v>
      </c>
      <c r="AH456" s="67">
        <f t="shared" si="182"/>
        <v>0.20974747474747485</v>
      </c>
      <c r="AI456" s="67">
        <f t="shared" si="183"/>
        <v>0.79025252525252521</v>
      </c>
      <c r="AJ456" s="2">
        <f t="shared" si="184"/>
        <v>330</v>
      </c>
      <c r="AK456" s="2">
        <f t="shared" si="185"/>
        <v>1980</v>
      </c>
    </row>
    <row r="457" spans="1:37">
      <c r="A457" t="s">
        <v>261</v>
      </c>
      <c r="B457">
        <v>4</v>
      </c>
      <c r="C457" s="2">
        <f>VLOOKUP(A457,LB460_CO!B:L,11,0)</f>
        <v>199.78750000000002</v>
      </c>
      <c r="D457" s="2">
        <f>'c'!$B$7</f>
        <v>47.125</v>
      </c>
      <c r="E457" s="2">
        <f t="shared" si="163"/>
        <v>246.91250000000002</v>
      </c>
      <c r="F457" s="2">
        <f>'c'!$E$8</f>
        <v>123.57500000000002</v>
      </c>
      <c r="G457" s="52">
        <f t="shared" si="164"/>
        <v>370.48750000000007</v>
      </c>
      <c r="H457" s="52">
        <f t="shared" si="179"/>
        <v>1481.9500000000003</v>
      </c>
      <c r="I457" s="2">
        <f t="shared" si="165"/>
        <v>49.382500000000007</v>
      </c>
      <c r="J457" s="2">
        <f>propocet!$L$2</f>
        <v>18.9375</v>
      </c>
      <c r="K457" s="2">
        <f>propocet!$L$5</f>
        <v>23.362499999999997</v>
      </c>
      <c r="L457" s="2">
        <f>propocet!$L$9</f>
        <v>22.787500000000001</v>
      </c>
      <c r="M457" s="2">
        <f>propocet!$L$11</f>
        <v>16.7</v>
      </c>
      <c r="N457" s="2">
        <f>propocet!$L$12</f>
        <v>25.5625</v>
      </c>
      <c r="O457" s="2">
        <f>propocet!$L$13</f>
        <v>16.225000000000001</v>
      </c>
      <c r="P457" s="61">
        <f t="shared" si="166"/>
        <v>49.382500000000007</v>
      </c>
      <c r="Q457" s="52">
        <v>30</v>
      </c>
      <c r="R457" s="2">
        <f t="shared" si="167"/>
        <v>11.0625</v>
      </c>
      <c r="S457" s="2">
        <f t="shared" si="168"/>
        <v>6.6375000000000028</v>
      </c>
      <c r="T457" s="2">
        <f t="shared" si="169"/>
        <v>7.2124999999999986</v>
      </c>
      <c r="U457" s="2">
        <f t="shared" si="170"/>
        <v>13.3</v>
      </c>
      <c r="V457" s="2">
        <f t="shared" si="171"/>
        <v>4.4375</v>
      </c>
      <c r="W457" s="2">
        <f t="shared" si="172"/>
        <v>13.774999999999999</v>
      </c>
      <c r="X457" s="2">
        <f t="shared" si="173"/>
        <v>-19.382500000000007</v>
      </c>
      <c r="Y457" s="2">
        <f t="shared" si="173"/>
        <v>-19.382500000000007</v>
      </c>
      <c r="Z457" s="2">
        <f t="shared" si="173"/>
        <v>-19.382500000000007</v>
      </c>
      <c r="AA457" s="2">
        <f t="shared" si="174"/>
        <v>56.425000000000004</v>
      </c>
      <c r="AB457" s="61">
        <f t="shared" si="175"/>
        <v>116.29500000000004</v>
      </c>
      <c r="AC457" s="61">
        <f t="shared" si="176"/>
        <v>172.72000000000006</v>
      </c>
      <c r="AD457" s="2">
        <f t="shared" si="177"/>
        <v>19.382500000000007</v>
      </c>
      <c r="AE457" s="2">
        <f t="shared" si="180"/>
        <v>0</v>
      </c>
      <c r="AF457" s="52">
        <f t="shared" si="178"/>
        <v>172.72000000000006</v>
      </c>
      <c r="AG457" s="2">
        <f t="shared" si="181"/>
        <v>96.912500000000037</v>
      </c>
      <c r="AH457" s="67">
        <f t="shared" si="182"/>
        <v>0.3179632092708588</v>
      </c>
      <c r="AI457" s="67">
        <f t="shared" si="183"/>
        <v>0.68203679072914114</v>
      </c>
      <c r="AJ457" s="2">
        <f t="shared" si="184"/>
        <v>543.2075000000001</v>
      </c>
      <c r="AK457" s="2">
        <f t="shared" si="185"/>
        <v>2172.8300000000004</v>
      </c>
    </row>
    <row r="458" spans="1:37">
      <c r="A458" t="s">
        <v>713</v>
      </c>
      <c r="B458">
        <v>11</v>
      </c>
      <c r="C458" s="2">
        <f>VLOOKUP(A458,LB460_CO!B:L,11,0)</f>
        <v>208.97500000000002</v>
      </c>
      <c r="D458" s="2">
        <f>'c'!$B$7</f>
        <v>47.125</v>
      </c>
      <c r="E458" s="2">
        <f t="shared" si="163"/>
        <v>256.10000000000002</v>
      </c>
      <c r="F458" s="2">
        <f>'c'!$E$8</f>
        <v>123.57500000000002</v>
      </c>
      <c r="G458" s="52">
        <f t="shared" si="164"/>
        <v>379.67500000000007</v>
      </c>
      <c r="H458" s="52">
        <f t="shared" si="179"/>
        <v>4176.4250000000011</v>
      </c>
      <c r="I458" s="2">
        <f t="shared" si="165"/>
        <v>51.220000000000006</v>
      </c>
      <c r="J458" s="2">
        <f>propocet!$L$2</f>
        <v>18.9375</v>
      </c>
      <c r="K458" s="2">
        <f>propocet!$L$5</f>
        <v>23.362499999999997</v>
      </c>
      <c r="L458" s="2">
        <f>propocet!$L$9</f>
        <v>22.787500000000001</v>
      </c>
      <c r="M458" s="2">
        <f>propocet!$L$11</f>
        <v>16.7</v>
      </c>
      <c r="N458" s="2">
        <f>propocet!$L$12</f>
        <v>25.5625</v>
      </c>
      <c r="O458" s="2">
        <f>propocet!$L$13</f>
        <v>16.225000000000001</v>
      </c>
      <c r="P458" s="61">
        <f t="shared" si="166"/>
        <v>51.220000000000006</v>
      </c>
      <c r="Q458" s="52">
        <v>30</v>
      </c>
      <c r="R458" s="2">
        <f t="shared" si="167"/>
        <v>11.0625</v>
      </c>
      <c r="S458" s="2">
        <f t="shared" si="168"/>
        <v>6.6375000000000028</v>
      </c>
      <c r="T458" s="2">
        <f t="shared" si="169"/>
        <v>7.2124999999999986</v>
      </c>
      <c r="U458" s="2">
        <f t="shared" si="170"/>
        <v>13.3</v>
      </c>
      <c r="V458" s="2">
        <f t="shared" si="171"/>
        <v>4.4375</v>
      </c>
      <c r="W458" s="2">
        <f t="shared" si="172"/>
        <v>13.774999999999999</v>
      </c>
      <c r="X458" s="2">
        <f t="shared" si="173"/>
        <v>-21.220000000000006</v>
      </c>
      <c r="Y458" s="2">
        <f t="shared" si="173"/>
        <v>-21.220000000000006</v>
      </c>
      <c r="Z458" s="2">
        <f t="shared" si="173"/>
        <v>-21.220000000000006</v>
      </c>
      <c r="AA458" s="2">
        <f t="shared" si="174"/>
        <v>56.425000000000004</v>
      </c>
      <c r="AB458" s="61">
        <f t="shared" si="175"/>
        <v>127.32000000000004</v>
      </c>
      <c r="AC458" s="61">
        <f t="shared" si="176"/>
        <v>183.74500000000003</v>
      </c>
      <c r="AD458" s="2">
        <f t="shared" si="177"/>
        <v>21.220000000000006</v>
      </c>
      <c r="AE458" s="2">
        <f t="shared" si="180"/>
        <v>0</v>
      </c>
      <c r="AF458" s="52">
        <f t="shared" si="178"/>
        <v>183.74500000000003</v>
      </c>
      <c r="AG458" s="2">
        <f t="shared" si="181"/>
        <v>106.10000000000002</v>
      </c>
      <c r="AH458" s="67">
        <f t="shared" si="182"/>
        <v>0.32612438323098225</v>
      </c>
      <c r="AI458" s="67">
        <f t="shared" si="183"/>
        <v>0.67387561676901775</v>
      </c>
      <c r="AJ458" s="2">
        <f t="shared" si="184"/>
        <v>563.42000000000007</v>
      </c>
      <c r="AK458" s="2">
        <f t="shared" si="185"/>
        <v>6197.6200000000008</v>
      </c>
    </row>
    <row r="459" spans="1:37">
      <c r="A459" t="s">
        <v>364</v>
      </c>
      <c r="B459">
        <v>2</v>
      </c>
      <c r="C459" s="2">
        <f>VLOOKUP(A459,LB460_CO!B:L,11,0)</f>
        <v>147.23958333333334</v>
      </c>
      <c r="D459" s="2">
        <f>'c'!$B$7</f>
        <v>47.125</v>
      </c>
      <c r="E459" s="2">
        <f t="shared" si="163"/>
        <v>194.36458333333334</v>
      </c>
      <c r="F459" s="2">
        <f>'c'!$E$8</f>
        <v>123.57500000000002</v>
      </c>
      <c r="G459" s="52">
        <f t="shared" si="164"/>
        <v>317.93958333333336</v>
      </c>
      <c r="H459" s="52">
        <f t="shared" si="179"/>
        <v>635.87916666666672</v>
      </c>
      <c r="I459" s="2">
        <f t="shared" si="165"/>
        <v>38.872916666666669</v>
      </c>
      <c r="J459" s="2">
        <f>propocet!$L$2</f>
        <v>18.9375</v>
      </c>
      <c r="K459" s="2">
        <f>propocet!$L$5</f>
        <v>23.362499999999997</v>
      </c>
      <c r="L459" s="2">
        <f>propocet!$L$9</f>
        <v>22.787500000000001</v>
      </c>
      <c r="M459" s="2">
        <f>propocet!$L$11</f>
        <v>16.7</v>
      </c>
      <c r="N459" s="2">
        <f>propocet!$L$12</f>
        <v>25.5625</v>
      </c>
      <c r="O459" s="2">
        <f>propocet!$L$13</f>
        <v>16.225000000000001</v>
      </c>
      <c r="P459" s="61">
        <f t="shared" si="166"/>
        <v>38.872916666666669</v>
      </c>
      <c r="Q459" s="52">
        <v>30</v>
      </c>
      <c r="R459" s="2">
        <f t="shared" si="167"/>
        <v>11.0625</v>
      </c>
      <c r="S459" s="2">
        <f t="shared" si="168"/>
        <v>6.6375000000000028</v>
      </c>
      <c r="T459" s="2">
        <f t="shared" si="169"/>
        <v>7.2124999999999986</v>
      </c>
      <c r="U459" s="2">
        <f t="shared" si="170"/>
        <v>13.3</v>
      </c>
      <c r="V459" s="2">
        <f t="shared" si="171"/>
        <v>4.4375</v>
      </c>
      <c r="W459" s="2">
        <f t="shared" si="172"/>
        <v>13.774999999999999</v>
      </c>
      <c r="X459" s="2">
        <f t="shared" si="173"/>
        <v>-8.8729166666666686</v>
      </c>
      <c r="Y459" s="2">
        <f t="shared" si="173"/>
        <v>-8.8729166666666686</v>
      </c>
      <c r="Z459" s="2">
        <f t="shared" si="173"/>
        <v>-8.8729166666666686</v>
      </c>
      <c r="AA459" s="2">
        <f t="shared" si="174"/>
        <v>56.425000000000004</v>
      </c>
      <c r="AB459" s="61">
        <f t="shared" si="175"/>
        <v>53.237500000000011</v>
      </c>
      <c r="AC459" s="61">
        <f t="shared" si="176"/>
        <v>109.66250000000002</v>
      </c>
      <c r="AD459" s="2">
        <f t="shared" si="177"/>
        <v>8.8729166666666686</v>
      </c>
      <c r="AE459" s="2">
        <f t="shared" si="180"/>
        <v>0</v>
      </c>
      <c r="AF459" s="52">
        <f t="shared" si="178"/>
        <v>109.66250000000002</v>
      </c>
      <c r="AG459" s="2">
        <f t="shared" si="181"/>
        <v>44.364583333333343</v>
      </c>
      <c r="AH459" s="67">
        <f t="shared" si="182"/>
        <v>0.25645922757236339</v>
      </c>
      <c r="AI459" s="67">
        <f t="shared" si="183"/>
        <v>0.74354077242763661</v>
      </c>
      <c r="AJ459" s="2">
        <f t="shared" si="184"/>
        <v>427.60208333333338</v>
      </c>
      <c r="AK459" s="2">
        <f t="shared" si="185"/>
        <v>855.20416666666677</v>
      </c>
    </row>
    <row r="460" spans="1:37">
      <c r="A460" t="s">
        <v>262</v>
      </c>
      <c r="B460">
        <v>1</v>
      </c>
      <c r="C460" s="2">
        <f>VLOOKUP(A460,LB460_CO!B:L,11,0)</f>
        <v>150.58750000000001</v>
      </c>
      <c r="D460" s="2">
        <f>'c'!$B$7</f>
        <v>47.125</v>
      </c>
      <c r="E460" s="2">
        <f t="shared" si="163"/>
        <v>197.71250000000001</v>
      </c>
      <c r="F460" s="2">
        <f>'c'!$E$8</f>
        <v>123.57500000000002</v>
      </c>
      <c r="G460" s="52">
        <f t="shared" si="164"/>
        <v>321.28750000000002</v>
      </c>
      <c r="H460" s="52">
        <f t="shared" si="179"/>
        <v>321.28750000000002</v>
      </c>
      <c r="I460" s="2">
        <f t="shared" si="165"/>
        <v>39.542500000000004</v>
      </c>
      <c r="J460" s="2">
        <f>propocet!$L$2</f>
        <v>18.9375</v>
      </c>
      <c r="K460" s="2">
        <f>propocet!$L$5</f>
        <v>23.362499999999997</v>
      </c>
      <c r="L460" s="2">
        <f>propocet!$L$9</f>
        <v>22.787500000000001</v>
      </c>
      <c r="M460" s="2">
        <f>propocet!$L$11</f>
        <v>16.7</v>
      </c>
      <c r="N460" s="2">
        <f>propocet!$L$12</f>
        <v>25.5625</v>
      </c>
      <c r="O460" s="2">
        <f>propocet!$L$13</f>
        <v>16.225000000000001</v>
      </c>
      <c r="P460" s="61">
        <f t="shared" si="166"/>
        <v>39.542500000000004</v>
      </c>
      <c r="Q460" s="52">
        <v>30</v>
      </c>
      <c r="R460" s="2">
        <f t="shared" si="167"/>
        <v>11.0625</v>
      </c>
      <c r="S460" s="2">
        <f t="shared" si="168"/>
        <v>6.6375000000000028</v>
      </c>
      <c r="T460" s="2">
        <f t="shared" si="169"/>
        <v>7.2124999999999986</v>
      </c>
      <c r="U460" s="2">
        <f t="shared" si="170"/>
        <v>13.3</v>
      </c>
      <c r="V460" s="2">
        <f t="shared" si="171"/>
        <v>4.4375</v>
      </c>
      <c r="W460" s="2">
        <f t="shared" si="172"/>
        <v>13.774999999999999</v>
      </c>
      <c r="X460" s="2">
        <f t="shared" si="173"/>
        <v>-9.542500000000004</v>
      </c>
      <c r="Y460" s="2">
        <f t="shared" si="173"/>
        <v>-9.542500000000004</v>
      </c>
      <c r="Z460" s="2">
        <f t="shared" si="173"/>
        <v>-9.542500000000004</v>
      </c>
      <c r="AA460" s="2">
        <f t="shared" si="174"/>
        <v>56.425000000000004</v>
      </c>
      <c r="AB460" s="61">
        <f t="shared" si="175"/>
        <v>57.255000000000024</v>
      </c>
      <c r="AC460" s="61">
        <f t="shared" si="176"/>
        <v>113.68000000000004</v>
      </c>
      <c r="AD460" s="2">
        <f t="shared" si="177"/>
        <v>9.542500000000004</v>
      </c>
      <c r="AE460" s="2">
        <f t="shared" si="180"/>
        <v>0</v>
      </c>
      <c r="AF460" s="52">
        <f t="shared" si="178"/>
        <v>113.68000000000004</v>
      </c>
      <c r="AG460" s="2">
        <f t="shared" si="181"/>
        <v>47.71250000000002</v>
      </c>
      <c r="AH460" s="67">
        <f t="shared" si="182"/>
        <v>0.26135285969641414</v>
      </c>
      <c r="AI460" s="67">
        <f t="shared" si="183"/>
        <v>0.73864714030358591</v>
      </c>
      <c r="AJ460" s="2">
        <f t="shared" si="184"/>
        <v>434.96750000000009</v>
      </c>
      <c r="AK460" s="2">
        <f t="shared" si="185"/>
        <v>434.96750000000009</v>
      </c>
    </row>
    <row r="461" spans="1:37" hidden="1">
      <c r="A461" t="s">
        <v>766</v>
      </c>
      <c r="B461">
        <v>1</v>
      </c>
      <c r="C461" s="2">
        <f>VLOOKUP(A461,LB460_CO!B:L,11,0)</f>
        <v>71.527083333333337</v>
      </c>
      <c r="D461" s="2">
        <f>'c'!$B$7</f>
        <v>47.125</v>
      </c>
      <c r="E461" s="2">
        <f t="shared" si="163"/>
        <v>118.65208333333334</v>
      </c>
      <c r="F461" s="2">
        <f>'c'!$E$8</f>
        <v>123.57500000000002</v>
      </c>
      <c r="G461" s="52">
        <f t="shared" si="164"/>
        <v>242.22708333333335</v>
      </c>
      <c r="H461" s="52">
        <f t="shared" si="179"/>
        <v>242.22708333333335</v>
      </c>
      <c r="I461" s="2">
        <f t="shared" si="165"/>
        <v>23.730416666666667</v>
      </c>
      <c r="J461" s="2">
        <f>propocet!$L$2</f>
        <v>18.9375</v>
      </c>
      <c r="K461" s="2">
        <f>propocet!$L$5</f>
        <v>23.362499999999997</v>
      </c>
      <c r="L461" s="2">
        <f>propocet!$L$9</f>
        <v>22.787500000000001</v>
      </c>
      <c r="M461" s="2">
        <f>propocet!$L$11</f>
        <v>16.7</v>
      </c>
      <c r="N461" s="2">
        <f>propocet!$L$12</f>
        <v>25.5625</v>
      </c>
      <c r="O461" s="2">
        <f>propocet!$L$13</f>
        <v>16.225000000000001</v>
      </c>
      <c r="P461" s="61">
        <f t="shared" si="166"/>
        <v>25.5625</v>
      </c>
      <c r="Q461" s="52">
        <v>30</v>
      </c>
      <c r="R461" s="2">
        <f t="shared" si="167"/>
        <v>11.0625</v>
      </c>
      <c r="S461" s="2">
        <f t="shared" si="168"/>
        <v>6.6375000000000028</v>
      </c>
      <c r="T461" s="2">
        <f t="shared" si="169"/>
        <v>7.2124999999999986</v>
      </c>
      <c r="U461" s="2">
        <f t="shared" si="170"/>
        <v>13.3</v>
      </c>
      <c r="V461" s="2">
        <f t="shared" si="171"/>
        <v>4.4375</v>
      </c>
      <c r="W461" s="2">
        <f t="shared" si="172"/>
        <v>13.774999999999999</v>
      </c>
      <c r="X461" s="2">
        <f t="shared" si="173"/>
        <v>6.2695833333333333</v>
      </c>
      <c r="Y461" s="2">
        <f t="shared" si="173"/>
        <v>6.2695833333333333</v>
      </c>
      <c r="Z461" s="2">
        <f t="shared" si="173"/>
        <v>6.2695833333333333</v>
      </c>
      <c r="AA461" s="2">
        <f t="shared" si="174"/>
        <v>56.425000000000004</v>
      </c>
      <c r="AB461" s="61">
        <f t="shared" si="175"/>
        <v>0</v>
      </c>
      <c r="AC461" s="61">
        <f t="shared" si="176"/>
        <v>56.425000000000004</v>
      </c>
      <c r="AD461" s="2">
        <f t="shared" si="177"/>
        <v>-4.4375</v>
      </c>
      <c r="AE461" s="2">
        <f t="shared" si="180"/>
        <v>22.1875</v>
      </c>
      <c r="AF461" s="52">
        <f t="shared" si="178"/>
        <v>78.612500000000011</v>
      </c>
      <c r="AG461" s="2">
        <f t="shared" si="181"/>
        <v>0</v>
      </c>
      <c r="AH461" s="67">
        <f t="shared" si="182"/>
        <v>0.238219696969697</v>
      </c>
      <c r="AI461" s="67">
        <f t="shared" si="183"/>
        <v>0.76178030303030297</v>
      </c>
      <c r="AJ461" s="2">
        <f t="shared" si="184"/>
        <v>320.83958333333334</v>
      </c>
      <c r="AK461" s="2">
        <f t="shared" si="185"/>
        <v>320.83958333333334</v>
      </c>
    </row>
    <row r="462" spans="1:37">
      <c r="A462" t="s">
        <v>515</v>
      </c>
      <c r="B462">
        <v>4</v>
      </c>
      <c r="C462" s="2">
        <f>VLOOKUP(A462,LB460_CO!B:L,11,0)</f>
        <v>129.36249999999998</v>
      </c>
      <c r="D462" s="2">
        <f>'c'!$B$7</f>
        <v>47.125</v>
      </c>
      <c r="E462" s="2">
        <f t="shared" si="163"/>
        <v>176.48749999999998</v>
      </c>
      <c r="F462" s="2">
        <f>'c'!$E$8</f>
        <v>123.57500000000002</v>
      </c>
      <c r="G462" s="52">
        <f t="shared" si="164"/>
        <v>300.0625</v>
      </c>
      <c r="H462" s="52">
        <f t="shared" si="179"/>
        <v>1200.25</v>
      </c>
      <c r="I462" s="2">
        <f t="shared" si="165"/>
        <v>35.297499999999999</v>
      </c>
      <c r="J462" s="2">
        <f>propocet!$L$2</f>
        <v>18.9375</v>
      </c>
      <c r="K462" s="2">
        <f>propocet!$L$5</f>
        <v>23.362499999999997</v>
      </c>
      <c r="L462" s="2">
        <f>propocet!$L$9</f>
        <v>22.787500000000001</v>
      </c>
      <c r="M462" s="2">
        <f>propocet!$L$11</f>
        <v>16.7</v>
      </c>
      <c r="N462" s="2">
        <f>propocet!$L$12</f>
        <v>25.5625</v>
      </c>
      <c r="O462" s="2">
        <f>propocet!$L$13</f>
        <v>16.225000000000001</v>
      </c>
      <c r="P462" s="61">
        <f t="shared" si="166"/>
        <v>35.297499999999999</v>
      </c>
      <c r="Q462" s="52">
        <v>30</v>
      </c>
      <c r="R462" s="2">
        <f t="shared" si="167"/>
        <v>11.0625</v>
      </c>
      <c r="S462" s="2">
        <f t="shared" si="168"/>
        <v>6.6375000000000028</v>
      </c>
      <c r="T462" s="2">
        <f t="shared" si="169"/>
        <v>7.2124999999999986</v>
      </c>
      <c r="U462" s="2">
        <f t="shared" si="170"/>
        <v>13.3</v>
      </c>
      <c r="V462" s="2">
        <f t="shared" si="171"/>
        <v>4.4375</v>
      </c>
      <c r="W462" s="2">
        <f t="shared" si="172"/>
        <v>13.774999999999999</v>
      </c>
      <c r="X462" s="2">
        <f t="shared" si="173"/>
        <v>-5.2974999999999994</v>
      </c>
      <c r="Y462" s="2">
        <f t="shared" si="173"/>
        <v>-5.2974999999999994</v>
      </c>
      <c r="Z462" s="2">
        <f t="shared" si="173"/>
        <v>-5.2974999999999994</v>
      </c>
      <c r="AA462" s="2">
        <f t="shared" si="174"/>
        <v>56.425000000000004</v>
      </c>
      <c r="AB462" s="61">
        <f t="shared" si="175"/>
        <v>31.784999999999997</v>
      </c>
      <c r="AC462" s="61">
        <f t="shared" si="176"/>
        <v>88.210000000000008</v>
      </c>
      <c r="AD462" s="2">
        <f t="shared" si="177"/>
        <v>5.2974999999999994</v>
      </c>
      <c r="AE462" s="2">
        <f t="shared" si="180"/>
        <v>0</v>
      </c>
      <c r="AF462" s="52">
        <f t="shared" si="178"/>
        <v>88.210000000000008</v>
      </c>
      <c r="AG462" s="2">
        <f t="shared" si="181"/>
        <v>26.487499999999997</v>
      </c>
      <c r="AH462" s="67">
        <f t="shared" si="182"/>
        <v>0.22718580378471309</v>
      </c>
      <c r="AI462" s="67">
        <f t="shared" si="183"/>
        <v>0.77281419621528691</v>
      </c>
      <c r="AJ462" s="2">
        <f t="shared" si="184"/>
        <v>388.27250000000004</v>
      </c>
      <c r="AK462" s="2">
        <f t="shared" si="185"/>
        <v>1553.0900000000001</v>
      </c>
    </row>
    <row r="463" spans="1:37">
      <c r="A463" t="s">
        <v>263</v>
      </c>
      <c r="B463">
        <v>1</v>
      </c>
      <c r="C463" s="2">
        <f>VLOOKUP(A463,LB460_CO!B:L,11,0)</f>
        <v>140.22916666666669</v>
      </c>
      <c r="D463" s="2">
        <f>'c'!$B$7</f>
        <v>47.125</v>
      </c>
      <c r="E463" s="2">
        <f t="shared" si="163"/>
        <v>187.35416666666669</v>
      </c>
      <c r="F463" s="2">
        <f>'c'!$E$8</f>
        <v>123.57500000000002</v>
      </c>
      <c r="G463" s="52">
        <f t="shared" si="164"/>
        <v>310.92916666666667</v>
      </c>
      <c r="H463" s="52">
        <f t="shared" si="179"/>
        <v>310.92916666666667</v>
      </c>
      <c r="I463" s="2">
        <f t="shared" si="165"/>
        <v>37.470833333333339</v>
      </c>
      <c r="J463" s="2">
        <f>propocet!$L$2</f>
        <v>18.9375</v>
      </c>
      <c r="K463" s="2">
        <f>propocet!$L$5</f>
        <v>23.362499999999997</v>
      </c>
      <c r="L463" s="2">
        <f>propocet!$L$9</f>
        <v>22.787500000000001</v>
      </c>
      <c r="M463" s="2">
        <f>propocet!$L$11</f>
        <v>16.7</v>
      </c>
      <c r="N463" s="2">
        <f>propocet!$L$12</f>
        <v>25.5625</v>
      </c>
      <c r="O463" s="2">
        <f>propocet!$L$13</f>
        <v>16.225000000000001</v>
      </c>
      <c r="P463" s="61">
        <f t="shared" si="166"/>
        <v>37.470833333333339</v>
      </c>
      <c r="Q463" s="52">
        <v>30</v>
      </c>
      <c r="R463" s="2">
        <f t="shared" si="167"/>
        <v>11.0625</v>
      </c>
      <c r="S463" s="2">
        <f t="shared" si="168"/>
        <v>6.6375000000000028</v>
      </c>
      <c r="T463" s="2">
        <f t="shared" si="169"/>
        <v>7.2124999999999986</v>
      </c>
      <c r="U463" s="2">
        <f t="shared" si="170"/>
        <v>13.3</v>
      </c>
      <c r="V463" s="2">
        <f t="shared" si="171"/>
        <v>4.4375</v>
      </c>
      <c r="W463" s="2">
        <f t="shared" si="172"/>
        <v>13.774999999999999</v>
      </c>
      <c r="X463" s="2">
        <f t="shared" si="173"/>
        <v>-7.4708333333333385</v>
      </c>
      <c r="Y463" s="2">
        <f t="shared" si="173"/>
        <v>-7.4708333333333385</v>
      </c>
      <c r="Z463" s="2">
        <f t="shared" si="173"/>
        <v>-7.4708333333333385</v>
      </c>
      <c r="AA463" s="2">
        <f t="shared" si="174"/>
        <v>56.425000000000004</v>
      </c>
      <c r="AB463" s="61">
        <f t="shared" si="175"/>
        <v>44.825000000000031</v>
      </c>
      <c r="AC463" s="61">
        <f t="shared" si="176"/>
        <v>101.25000000000003</v>
      </c>
      <c r="AD463" s="2">
        <f t="shared" si="177"/>
        <v>7.4708333333333385</v>
      </c>
      <c r="AE463" s="2">
        <f t="shared" si="180"/>
        <v>0</v>
      </c>
      <c r="AF463" s="52">
        <f t="shared" si="178"/>
        <v>101.25000000000003</v>
      </c>
      <c r="AG463" s="2">
        <f t="shared" si="181"/>
        <v>37.354166666666693</v>
      </c>
      <c r="AH463" s="67">
        <f t="shared" si="182"/>
        <v>0.24564560314588116</v>
      </c>
      <c r="AI463" s="67">
        <f t="shared" si="183"/>
        <v>0.75435439685411887</v>
      </c>
      <c r="AJ463" s="2">
        <f t="shared" si="184"/>
        <v>412.17916666666667</v>
      </c>
      <c r="AK463" s="2">
        <f t="shared" si="185"/>
        <v>412.17916666666667</v>
      </c>
    </row>
    <row r="464" spans="1:37" hidden="1">
      <c r="A464" t="s">
        <v>767</v>
      </c>
      <c r="B464">
        <v>1</v>
      </c>
      <c r="C464" s="2">
        <f>VLOOKUP(A464,LB460_CO!B:L,11,0)</f>
        <v>96.1</v>
      </c>
      <c r="D464" s="2">
        <f>'c'!$B$7</f>
        <v>47.125</v>
      </c>
      <c r="E464" s="2">
        <f t="shared" si="163"/>
        <v>143.22499999999999</v>
      </c>
      <c r="F464" s="2">
        <f>'c'!$E$8</f>
        <v>123.57500000000002</v>
      </c>
      <c r="G464" s="52">
        <f t="shared" si="164"/>
        <v>266.8</v>
      </c>
      <c r="H464" s="52">
        <f t="shared" si="179"/>
        <v>266.8</v>
      </c>
      <c r="I464" s="2">
        <f t="shared" si="165"/>
        <v>28.645</v>
      </c>
      <c r="J464" s="2">
        <f>propocet!$L$2</f>
        <v>18.9375</v>
      </c>
      <c r="K464" s="2">
        <f>propocet!$L$5</f>
        <v>23.362499999999997</v>
      </c>
      <c r="L464" s="2">
        <f>propocet!$L$9</f>
        <v>22.787500000000001</v>
      </c>
      <c r="M464" s="2">
        <f>propocet!$L$11</f>
        <v>16.7</v>
      </c>
      <c r="N464" s="2">
        <f>propocet!$L$12</f>
        <v>25.5625</v>
      </c>
      <c r="O464" s="2">
        <f>propocet!$L$13</f>
        <v>16.225000000000001</v>
      </c>
      <c r="P464" s="61">
        <f t="shared" si="166"/>
        <v>28.645</v>
      </c>
      <c r="Q464" s="52">
        <v>30</v>
      </c>
      <c r="R464" s="2">
        <f t="shared" si="167"/>
        <v>11.0625</v>
      </c>
      <c r="S464" s="2">
        <f t="shared" si="168"/>
        <v>6.6375000000000028</v>
      </c>
      <c r="T464" s="2">
        <f t="shared" si="169"/>
        <v>7.2124999999999986</v>
      </c>
      <c r="U464" s="2">
        <f t="shared" si="170"/>
        <v>13.3</v>
      </c>
      <c r="V464" s="2">
        <f t="shared" si="171"/>
        <v>4.4375</v>
      </c>
      <c r="W464" s="2">
        <f t="shared" si="172"/>
        <v>13.774999999999999</v>
      </c>
      <c r="X464" s="2">
        <f t="shared" si="173"/>
        <v>1.3550000000000004</v>
      </c>
      <c r="Y464" s="2">
        <f t="shared" si="173"/>
        <v>1.3550000000000004</v>
      </c>
      <c r="Z464" s="2">
        <f t="shared" si="173"/>
        <v>1.3550000000000004</v>
      </c>
      <c r="AA464" s="2">
        <f t="shared" si="174"/>
        <v>56.425000000000004</v>
      </c>
      <c r="AB464" s="61">
        <f t="shared" si="175"/>
        <v>0</v>
      </c>
      <c r="AC464" s="61">
        <f t="shared" si="176"/>
        <v>56.425000000000004</v>
      </c>
      <c r="AD464" s="2">
        <f t="shared" si="177"/>
        <v>-1.3550000000000004</v>
      </c>
      <c r="AE464" s="2">
        <f t="shared" si="180"/>
        <v>6.7750000000000021</v>
      </c>
      <c r="AF464" s="52">
        <f t="shared" si="178"/>
        <v>63.2</v>
      </c>
      <c r="AG464" s="2">
        <f t="shared" si="181"/>
        <v>0</v>
      </c>
      <c r="AH464" s="67">
        <f t="shared" si="182"/>
        <v>0.19151515151515153</v>
      </c>
      <c r="AI464" s="67">
        <f t="shared" si="183"/>
        <v>0.80848484848484847</v>
      </c>
      <c r="AJ464" s="2">
        <f t="shared" si="184"/>
        <v>330</v>
      </c>
      <c r="AK464" s="2">
        <f t="shared" si="185"/>
        <v>330</v>
      </c>
    </row>
    <row r="465" spans="1:37">
      <c r="A465" t="s">
        <v>365</v>
      </c>
      <c r="B465">
        <v>2</v>
      </c>
      <c r="C465" s="2">
        <f>VLOOKUP(A465,LB460_CO!B:L,11,0)</f>
        <v>171.81249999999997</v>
      </c>
      <c r="D465" s="2">
        <f>'c'!$B$7</f>
        <v>47.125</v>
      </c>
      <c r="E465" s="2">
        <f t="shared" si="163"/>
        <v>218.93749999999997</v>
      </c>
      <c r="F465" s="2">
        <f>'c'!$E$8</f>
        <v>123.57500000000002</v>
      </c>
      <c r="G465" s="52">
        <f t="shared" si="164"/>
        <v>342.51249999999999</v>
      </c>
      <c r="H465" s="52">
        <f t="shared" si="179"/>
        <v>685.02499999999998</v>
      </c>
      <c r="I465" s="2">
        <f t="shared" si="165"/>
        <v>43.787499999999994</v>
      </c>
      <c r="J465" s="2">
        <f>propocet!$L$2</f>
        <v>18.9375</v>
      </c>
      <c r="K465" s="2">
        <f>propocet!$L$5</f>
        <v>23.362499999999997</v>
      </c>
      <c r="L465" s="2">
        <f>propocet!$L$9</f>
        <v>22.787500000000001</v>
      </c>
      <c r="M465" s="2">
        <f>propocet!$L$11</f>
        <v>16.7</v>
      </c>
      <c r="N465" s="2">
        <f>propocet!$L$12</f>
        <v>25.5625</v>
      </c>
      <c r="O465" s="2">
        <f>propocet!$L$13</f>
        <v>16.225000000000001</v>
      </c>
      <c r="P465" s="61">
        <f t="shared" si="166"/>
        <v>43.787499999999994</v>
      </c>
      <c r="Q465" s="52">
        <v>30</v>
      </c>
      <c r="R465" s="2">
        <f t="shared" si="167"/>
        <v>11.0625</v>
      </c>
      <c r="S465" s="2">
        <f t="shared" si="168"/>
        <v>6.6375000000000028</v>
      </c>
      <c r="T465" s="2">
        <f t="shared" si="169"/>
        <v>7.2124999999999986</v>
      </c>
      <c r="U465" s="2">
        <f t="shared" si="170"/>
        <v>13.3</v>
      </c>
      <c r="V465" s="2">
        <f t="shared" si="171"/>
        <v>4.4375</v>
      </c>
      <c r="W465" s="2">
        <f t="shared" si="172"/>
        <v>13.774999999999999</v>
      </c>
      <c r="X465" s="2">
        <f t="shared" si="173"/>
        <v>-13.787499999999994</v>
      </c>
      <c r="Y465" s="2">
        <f t="shared" si="173"/>
        <v>-13.787499999999994</v>
      </c>
      <c r="Z465" s="2">
        <f t="shared" si="173"/>
        <v>-13.787499999999994</v>
      </c>
      <c r="AA465" s="2">
        <f t="shared" si="174"/>
        <v>56.425000000000004</v>
      </c>
      <c r="AB465" s="61">
        <f t="shared" si="175"/>
        <v>82.724999999999966</v>
      </c>
      <c r="AC465" s="61">
        <f t="shared" si="176"/>
        <v>139.14999999999998</v>
      </c>
      <c r="AD465" s="2">
        <f t="shared" si="177"/>
        <v>13.787499999999994</v>
      </c>
      <c r="AE465" s="2">
        <f t="shared" si="180"/>
        <v>0</v>
      </c>
      <c r="AF465" s="52">
        <f t="shared" si="178"/>
        <v>139.14999999999998</v>
      </c>
      <c r="AG465" s="2">
        <f t="shared" si="181"/>
        <v>68.937499999999972</v>
      </c>
      <c r="AH465" s="67">
        <f t="shared" si="182"/>
        <v>0.28889523265772193</v>
      </c>
      <c r="AI465" s="67">
        <f t="shared" si="183"/>
        <v>0.71110476734227812</v>
      </c>
      <c r="AJ465" s="2">
        <f t="shared" si="184"/>
        <v>481.66249999999997</v>
      </c>
      <c r="AK465" s="2">
        <f t="shared" si="185"/>
        <v>963.32499999999993</v>
      </c>
    </row>
    <row r="466" spans="1:37">
      <c r="A466" t="s">
        <v>719</v>
      </c>
      <c r="B466">
        <v>1</v>
      </c>
      <c r="C466" s="2">
        <f>VLOOKUP(A466,LB460_CO!B:L,11,0)</f>
        <v>111.11458333333334</v>
      </c>
      <c r="D466" s="2">
        <f>'c'!$B$7</f>
        <v>47.125</v>
      </c>
      <c r="E466" s="2">
        <f t="shared" si="163"/>
        <v>158.23958333333334</v>
      </c>
      <c r="F466" s="2">
        <f>'c'!$E$8</f>
        <v>123.57500000000002</v>
      </c>
      <c r="G466" s="52">
        <f t="shared" si="164"/>
        <v>281.81458333333336</v>
      </c>
      <c r="H466" s="52">
        <f t="shared" si="179"/>
        <v>281.81458333333336</v>
      </c>
      <c r="I466" s="2">
        <f t="shared" si="165"/>
        <v>31.647916666666667</v>
      </c>
      <c r="J466" s="2">
        <f>propocet!$L$2</f>
        <v>18.9375</v>
      </c>
      <c r="K466" s="2">
        <f>propocet!$L$5</f>
        <v>23.362499999999997</v>
      </c>
      <c r="L466" s="2">
        <f>propocet!$L$9</f>
        <v>22.787500000000001</v>
      </c>
      <c r="M466" s="2">
        <f>propocet!$L$11</f>
        <v>16.7</v>
      </c>
      <c r="N466" s="2">
        <f>propocet!$L$12</f>
        <v>25.5625</v>
      </c>
      <c r="O466" s="2">
        <f>propocet!$L$13</f>
        <v>16.225000000000001</v>
      </c>
      <c r="P466" s="61">
        <f t="shared" si="166"/>
        <v>31.647916666666667</v>
      </c>
      <c r="Q466" s="52">
        <v>30</v>
      </c>
      <c r="R466" s="2">
        <f t="shared" si="167"/>
        <v>11.0625</v>
      </c>
      <c r="S466" s="2">
        <f t="shared" si="168"/>
        <v>6.6375000000000028</v>
      </c>
      <c r="T466" s="2">
        <f t="shared" si="169"/>
        <v>7.2124999999999986</v>
      </c>
      <c r="U466" s="2">
        <f t="shared" si="170"/>
        <v>13.3</v>
      </c>
      <c r="V466" s="2">
        <f t="shared" si="171"/>
        <v>4.4375</v>
      </c>
      <c r="W466" s="2">
        <f t="shared" si="172"/>
        <v>13.774999999999999</v>
      </c>
      <c r="X466" s="2">
        <f t="shared" si="173"/>
        <v>-1.6479166666666671</v>
      </c>
      <c r="Y466" s="2">
        <f t="shared" si="173"/>
        <v>-1.6479166666666671</v>
      </c>
      <c r="Z466" s="2">
        <f t="shared" si="173"/>
        <v>-1.6479166666666671</v>
      </c>
      <c r="AA466" s="2">
        <f t="shared" si="174"/>
        <v>56.425000000000004</v>
      </c>
      <c r="AB466" s="61">
        <f t="shared" si="175"/>
        <v>9.8875000000000028</v>
      </c>
      <c r="AC466" s="61">
        <f t="shared" si="176"/>
        <v>66.3125</v>
      </c>
      <c r="AD466" s="2">
        <f t="shared" si="177"/>
        <v>1.6479166666666671</v>
      </c>
      <c r="AE466" s="2">
        <f t="shared" si="180"/>
        <v>0</v>
      </c>
      <c r="AF466" s="52">
        <f t="shared" si="178"/>
        <v>66.3125</v>
      </c>
      <c r="AG466" s="2">
        <f t="shared" si="181"/>
        <v>8.2395833333333357</v>
      </c>
      <c r="AH466" s="67">
        <f t="shared" si="182"/>
        <v>0.19048359973907994</v>
      </c>
      <c r="AI466" s="67">
        <f t="shared" si="183"/>
        <v>0.80951640026092009</v>
      </c>
      <c r="AJ466" s="2">
        <f t="shared" si="184"/>
        <v>348.12708333333336</v>
      </c>
      <c r="AK466" s="2">
        <f t="shared" si="185"/>
        <v>348.12708333333336</v>
      </c>
    </row>
    <row r="467" spans="1:37" hidden="1">
      <c r="A467" t="s">
        <v>768</v>
      </c>
      <c r="B467">
        <v>1</v>
      </c>
      <c r="C467" s="2">
        <f>VLOOKUP(A467,LB460_CO!B:L,11,0)</f>
        <v>63.274999999999999</v>
      </c>
      <c r="D467" s="2">
        <f>'c'!$B$7</f>
        <v>47.125</v>
      </c>
      <c r="E467" s="2">
        <f t="shared" si="163"/>
        <v>110.4</v>
      </c>
      <c r="F467" s="2">
        <f>'c'!$E$8</f>
        <v>123.57500000000002</v>
      </c>
      <c r="G467" s="52">
        <f t="shared" si="164"/>
        <v>233.97500000000002</v>
      </c>
      <c r="H467" s="52">
        <f t="shared" si="179"/>
        <v>233.97500000000002</v>
      </c>
      <c r="I467" s="2">
        <f t="shared" si="165"/>
        <v>22.080000000000002</v>
      </c>
      <c r="J467" s="2">
        <f>propocet!$L$2</f>
        <v>18.9375</v>
      </c>
      <c r="K467" s="2">
        <f>propocet!$L$5</f>
        <v>23.362499999999997</v>
      </c>
      <c r="L467" s="2">
        <f>propocet!$L$9</f>
        <v>22.787500000000001</v>
      </c>
      <c r="M467" s="2">
        <f>propocet!$L$11</f>
        <v>16.7</v>
      </c>
      <c r="N467" s="2">
        <f>propocet!$L$12</f>
        <v>25.5625</v>
      </c>
      <c r="O467" s="2">
        <f>propocet!$L$13</f>
        <v>16.225000000000001</v>
      </c>
      <c r="P467" s="61">
        <f t="shared" si="166"/>
        <v>25.5625</v>
      </c>
      <c r="Q467" s="52">
        <v>30</v>
      </c>
      <c r="R467" s="2">
        <f t="shared" si="167"/>
        <v>11.0625</v>
      </c>
      <c r="S467" s="2">
        <f t="shared" si="168"/>
        <v>6.6375000000000028</v>
      </c>
      <c r="T467" s="2">
        <f t="shared" si="169"/>
        <v>7.2124999999999986</v>
      </c>
      <c r="U467" s="2">
        <f t="shared" si="170"/>
        <v>13.3</v>
      </c>
      <c r="V467" s="2">
        <f t="shared" si="171"/>
        <v>4.4375</v>
      </c>
      <c r="W467" s="2">
        <f t="shared" si="172"/>
        <v>13.774999999999999</v>
      </c>
      <c r="X467" s="2">
        <f t="shared" si="173"/>
        <v>7.9199999999999982</v>
      </c>
      <c r="Y467" s="2">
        <f t="shared" si="173"/>
        <v>7.9199999999999982</v>
      </c>
      <c r="Z467" s="2">
        <f t="shared" si="173"/>
        <v>7.9199999999999982</v>
      </c>
      <c r="AA467" s="2">
        <f t="shared" si="174"/>
        <v>56.425000000000004</v>
      </c>
      <c r="AB467" s="61">
        <f t="shared" si="175"/>
        <v>0</v>
      </c>
      <c r="AC467" s="61">
        <f t="shared" si="176"/>
        <v>56.425000000000004</v>
      </c>
      <c r="AD467" s="2">
        <f t="shared" si="177"/>
        <v>-4.4375</v>
      </c>
      <c r="AE467" s="2">
        <f t="shared" si="180"/>
        <v>22.1875</v>
      </c>
      <c r="AF467" s="52">
        <f t="shared" si="178"/>
        <v>78.612500000000011</v>
      </c>
      <c r="AG467" s="2">
        <f t="shared" si="181"/>
        <v>0</v>
      </c>
      <c r="AH467" s="67">
        <f t="shared" si="182"/>
        <v>0.238219696969697</v>
      </c>
      <c r="AI467" s="67">
        <f t="shared" si="183"/>
        <v>0.76178030303030297</v>
      </c>
      <c r="AJ467" s="2">
        <f t="shared" si="184"/>
        <v>312.58750000000003</v>
      </c>
      <c r="AK467" s="2">
        <f t="shared" si="185"/>
        <v>312.58750000000003</v>
      </c>
    </row>
    <row r="468" spans="1:37">
      <c r="A468" t="s">
        <v>687</v>
      </c>
      <c r="B468">
        <v>1</v>
      </c>
      <c r="C468" s="2">
        <f>VLOOKUP(A468,LB460_CO!B:L,11,0)</f>
        <v>121.9375</v>
      </c>
      <c r="D468" s="2">
        <f>'c'!$B$7</f>
        <v>47.125</v>
      </c>
      <c r="E468" s="2">
        <f t="shared" si="163"/>
        <v>169.0625</v>
      </c>
      <c r="F468" s="2">
        <f>'c'!$E$8</f>
        <v>123.57500000000002</v>
      </c>
      <c r="G468" s="52">
        <f t="shared" si="164"/>
        <v>292.63750000000005</v>
      </c>
      <c r="H468" s="52">
        <f t="shared" si="179"/>
        <v>292.63750000000005</v>
      </c>
      <c r="I468" s="2">
        <f t="shared" si="165"/>
        <v>33.8125</v>
      </c>
      <c r="J468" s="2">
        <f>propocet!$L$2</f>
        <v>18.9375</v>
      </c>
      <c r="K468" s="2">
        <f>propocet!$L$5</f>
        <v>23.362499999999997</v>
      </c>
      <c r="L468" s="2">
        <f>propocet!$L$9</f>
        <v>22.787500000000001</v>
      </c>
      <c r="M468" s="2">
        <f>propocet!$L$11</f>
        <v>16.7</v>
      </c>
      <c r="N468" s="2">
        <f>propocet!$L$12</f>
        <v>25.5625</v>
      </c>
      <c r="O468" s="2">
        <f>propocet!$L$13</f>
        <v>16.225000000000001</v>
      </c>
      <c r="P468" s="61">
        <f t="shared" si="166"/>
        <v>33.8125</v>
      </c>
      <c r="Q468" s="52">
        <v>30</v>
      </c>
      <c r="R468" s="2">
        <f t="shared" si="167"/>
        <v>11.0625</v>
      </c>
      <c r="S468" s="2">
        <f t="shared" si="168"/>
        <v>6.6375000000000028</v>
      </c>
      <c r="T468" s="2">
        <f t="shared" si="169"/>
        <v>7.2124999999999986</v>
      </c>
      <c r="U468" s="2">
        <f t="shared" si="170"/>
        <v>13.3</v>
      </c>
      <c r="V468" s="2">
        <f t="shared" si="171"/>
        <v>4.4375</v>
      </c>
      <c r="W468" s="2">
        <f t="shared" si="172"/>
        <v>13.774999999999999</v>
      </c>
      <c r="X468" s="2">
        <f t="shared" si="173"/>
        <v>-3.8125</v>
      </c>
      <c r="Y468" s="2">
        <f t="shared" si="173"/>
        <v>-3.8125</v>
      </c>
      <c r="Z468" s="2">
        <f t="shared" si="173"/>
        <v>-3.8125</v>
      </c>
      <c r="AA468" s="2">
        <f t="shared" si="174"/>
        <v>56.425000000000004</v>
      </c>
      <c r="AB468" s="61">
        <f t="shared" si="175"/>
        <v>22.875</v>
      </c>
      <c r="AC468" s="61">
        <f t="shared" si="176"/>
        <v>79.300000000000011</v>
      </c>
      <c r="AD468" s="2">
        <f t="shared" si="177"/>
        <v>3.8125</v>
      </c>
      <c r="AE468" s="2">
        <f t="shared" si="180"/>
        <v>0</v>
      </c>
      <c r="AF468" s="52">
        <f t="shared" si="178"/>
        <v>79.300000000000011</v>
      </c>
      <c r="AG468" s="2">
        <f t="shared" si="181"/>
        <v>19.0625</v>
      </c>
      <c r="AH468" s="67">
        <f t="shared" si="182"/>
        <v>0.21320786422450011</v>
      </c>
      <c r="AI468" s="67">
        <f t="shared" si="183"/>
        <v>0.78679213577549989</v>
      </c>
      <c r="AJ468" s="2">
        <f t="shared" si="184"/>
        <v>371.93750000000006</v>
      </c>
      <c r="AK468" s="2">
        <f t="shared" si="185"/>
        <v>371.93750000000006</v>
      </c>
    </row>
    <row r="469" spans="1:37">
      <c r="A469" t="s">
        <v>688</v>
      </c>
      <c r="B469">
        <v>2</v>
      </c>
      <c r="C469" s="2">
        <f>VLOOKUP(A469,LB460_CO!B:L,11,0)</f>
        <v>128.19166666666666</v>
      </c>
      <c r="D469" s="2">
        <f>'c'!$B$7</f>
        <v>47.125</v>
      </c>
      <c r="E469" s="2">
        <f t="shared" si="163"/>
        <v>175.31666666666666</v>
      </c>
      <c r="F469" s="2">
        <f>'c'!$E$8</f>
        <v>123.57500000000002</v>
      </c>
      <c r="G469" s="52">
        <f t="shared" si="164"/>
        <v>298.89166666666665</v>
      </c>
      <c r="H469" s="52">
        <f t="shared" si="179"/>
        <v>597.7833333333333</v>
      </c>
      <c r="I469" s="2">
        <f t="shared" si="165"/>
        <v>35.063333333333333</v>
      </c>
      <c r="J469" s="2">
        <f>propocet!$L$2</f>
        <v>18.9375</v>
      </c>
      <c r="K469" s="2">
        <f>propocet!$L$5</f>
        <v>23.362499999999997</v>
      </c>
      <c r="L469" s="2">
        <f>propocet!$L$9</f>
        <v>22.787500000000001</v>
      </c>
      <c r="M469" s="2">
        <f>propocet!$L$11</f>
        <v>16.7</v>
      </c>
      <c r="N469" s="2">
        <f>propocet!$L$12</f>
        <v>25.5625</v>
      </c>
      <c r="O469" s="2">
        <f>propocet!$L$13</f>
        <v>16.225000000000001</v>
      </c>
      <c r="P469" s="61">
        <f t="shared" si="166"/>
        <v>35.063333333333333</v>
      </c>
      <c r="Q469" s="52">
        <v>30</v>
      </c>
      <c r="R469" s="2">
        <f t="shared" si="167"/>
        <v>11.0625</v>
      </c>
      <c r="S469" s="2">
        <f t="shared" si="168"/>
        <v>6.6375000000000028</v>
      </c>
      <c r="T469" s="2">
        <f t="shared" si="169"/>
        <v>7.2124999999999986</v>
      </c>
      <c r="U469" s="2">
        <f t="shared" si="170"/>
        <v>13.3</v>
      </c>
      <c r="V469" s="2">
        <f t="shared" si="171"/>
        <v>4.4375</v>
      </c>
      <c r="W469" s="2">
        <f t="shared" si="172"/>
        <v>13.774999999999999</v>
      </c>
      <c r="X469" s="2">
        <f t="shared" si="173"/>
        <v>-5.0633333333333326</v>
      </c>
      <c r="Y469" s="2">
        <f t="shared" si="173"/>
        <v>-5.0633333333333326</v>
      </c>
      <c r="Z469" s="2">
        <f t="shared" si="173"/>
        <v>-5.0633333333333326</v>
      </c>
      <c r="AA469" s="2">
        <f t="shared" si="174"/>
        <v>56.425000000000004</v>
      </c>
      <c r="AB469" s="61">
        <f t="shared" si="175"/>
        <v>30.379999999999995</v>
      </c>
      <c r="AC469" s="61">
        <f t="shared" si="176"/>
        <v>86.805000000000007</v>
      </c>
      <c r="AD469" s="2">
        <f t="shared" si="177"/>
        <v>5.0633333333333326</v>
      </c>
      <c r="AE469" s="2">
        <f t="shared" si="180"/>
        <v>0</v>
      </c>
      <c r="AF469" s="52">
        <f t="shared" si="178"/>
        <v>86.805000000000007</v>
      </c>
      <c r="AG469" s="2">
        <f t="shared" si="181"/>
        <v>25.316666666666663</v>
      </c>
      <c r="AH469" s="67">
        <f t="shared" si="182"/>
        <v>0.22506028053133292</v>
      </c>
      <c r="AI469" s="67">
        <f t="shared" si="183"/>
        <v>0.77493971946866713</v>
      </c>
      <c r="AJ469" s="2">
        <f t="shared" si="184"/>
        <v>385.69666666666666</v>
      </c>
      <c r="AK469" s="2">
        <f t="shared" si="185"/>
        <v>771.39333333333332</v>
      </c>
    </row>
    <row r="470" spans="1:37">
      <c r="A470" t="s">
        <v>188</v>
      </c>
      <c r="B470">
        <v>12</v>
      </c>
      <c r="C470" s="2">
        <f>VLOOKUP(A470,LB460_CO!B:L,11,0)</f>
        <v>199.78750000000002</v>
      </c>
      <c r="D470" s="2">
        <f>'c'!$B$7</f>
        <v>47.125</v>
      </c>
      <c r="E470" s="2">
        <f t="shared" si="163"/>
        <v>246.91250000000002</v>
      </c>
      <c r="F470" s="2">
        <f>'c'!$E$8</f>
        <v>123.57500000000002</v>
      </c>
      <c r="G470" s="52">
        <f t="shared" si="164"/>
        <v>370.48750000000007</v>
      </c>
      <c r="H470" s="52">
        <f t="shared" si="179"/>
        <v>4445.8500000000004</v>
      </c>
      <c r="I470" s="2">
        <f t="shared" si="165"/>
        <v>49.382500000000007</v>
      </c>
      <c r="J470" s="2">
        <f>propocet!$L$2</f>
        <v>18.9375</v>
      </c>
      <c r="K470" s="2">
        <f>propocet!$L$5</f>
        <v>23.362499999999997</v>
      </c>
      <c r="L470" s="2">
        <f>propocet!$L$9</f>
        <v>22.787500000000001</v>
      </c>
      <c r="M470" s="2">
        <f>propocet!$L$11</f>
        <v>16.7</v>
      </c>
      <c r="N470" s="2">
        <f>propocet!$L$12</f>
        <v>25.5625</v>
      </c>
      <c r="O470" s="2">
        <f>propocet!$L$13</f>
        <v>16.225000000000001</v>
      </c>
      <c r="P470" s="61">
        <f t="shared" si="166"/>
        <v>49.382500000000007</v>
      </c>
      <c r="Q470" s="52">
        <v>30</v>
      </c>
      <c r="R470" s="2">
        <f t="shared" si="167"/>
        <v>11.0625</v>
      </c>
      <c r="S470" s="2">
        <f t="shared" si="168"/>
        <v>6.6375000000000028</v>
      </c>
      <c r="T470" s="2">
        <f t="shared" si="169"/>
        <v>7.2124999999999986</v>
      </c>
      <c r="U470" s="2">
        <f t="shared" si="170"/>
        <v>13.3</v>
      </c>
      <c r="V470" s="2">
        <f t="shared" si="171"/>
        <v>4.4375</v>
      </c>
      <c r="W470" s="2">
        <f t="shared" si="172"/>
        <v>13.774999999999999</v>
      </c>
      <c r="X470" s="2">
        <f t="shared" si="173"/>
        <v>-19.382500000000007</v>
      </c>
      <c r="Y470" s="2">
        <f t="shared" si="173"/>
        <v>-19.382500000000007</v>
      </c>
      <c r="Z470" s="2">
        <f t="shared" si="173"/>
        <v>-19.382500000000007</v>
      </c>
      <c r="AA470" s="2">
        <f t="shared" si="174"/>
        <v>56.425000000000004</v>
      </c>
      <c r="AB470" s="61">
        <f t="shared" si="175"/>
        <v>116.29500000000004</v>
      </c>
      <c r="AC470" s="61">
        <f t="shared" si="176"/>
        <v>172.72000000000006</v>
      </c>
      <c r="AD470" s="2">
        <f t="shared" si="177"/>
        <v>19.382500000000007</v>
      </c>
      <c r="AE470" s="2">
        <f t="shared" si="180"/>
        <v>0</v>
      </c>
      <c r="AF470" s="52">
        <f t="shared" si="178"/>
        <v>172.72000000000006</v>
      </c>
      <c r="AG470" s="2">
        <f t="shared" si="181"/>
        <v>96.912500000000037</v>
      </c>
      <c r="AH470" s="67">
        <f t="shared" si="182"/>
        <v>0.3179632092708588</v>
      </c>
      <c r="AI470" s="67">
        <f t="shared" si="183"/>
        <v>0.68203679072914114</v>
      </c>
      <c r="AJ470" s="2">
        <f t="shared" si="184"/>
        <v>543.2075000000001</v>
      </c>
      <c r="AK470" s="2">
        <f t="shared" si="185"/>
        <v>6518.4900000000016</v>
      </c>
    </row>
    <row r="471" spans="1:37">
      <c r="A471" t="s">
        <v>443</v>
      </c>
      <c r="B471">
        <v>4</v>
      </c>
      <c r="C471" s="2">
        <f>VLOOKUP(A471,LB460_CO!B:L,11,0)</f>
        <v>242.23750000000001</v>
      </c>
      <c r="D471" s="2">
        <f>'c'!$B$7</f>
        <v>47.125</v>
      </c>
      <c r="E471" s="2">
        <f t="shared" si="163"/>
        <v>289.36250000000001</v>
      </c>
      <c r="F471" s="2">
        <f>'c'!$E$8</f>
        <v>123.57500000000002</v>
      </c>
      <c r="G471" s="52">
        <f t="shared" si="164"/>
        <v>412.9375</v>
      </c>
      <c r="H471" s="52">
        <f t="shared" si="179"/>
        <v>1651.75</v>
      </c>
      <c r="I471" s="2">
        <f t="shared" si="165"/>
        <v>57.872500000000002</v>
      </c>
      <c r="J471" s="2">
        <f>propocet!$L$2</f>
        <v>18.9375</v>
      </c>
      <c r="K471" s="2">
        <f>propocet!$L$5</f>
        <v>23.362499999999997</v>
      </c>
      <c r="L471" s="2">
        <f>propocet!$L$9</f>
        <v>22.787500000000001</v>
      </c>
      <c r="M471" s="2">
        <f>propocet!$L$11</f>
        <v>16.7</v>
      </c>
      <c r="N471" s="2">
        <f>propocet!$L$12</f>
        <v>25.5625</v>
      </c>
      <c r="O471" s="2">
        <f>propocet!$L$13</f>
        <v>16.225000000000001</v>
      </c>
      <c r="P471" s="61">
        <f t="shared" si="166"/>
        <v>57.872500000000002</v>
      </c>
      <c r="Q471" s="52">
        <v>30</v>
      </c>
      <c r="R471" s="2">
        <f t="shared" si="167"/>
        <v>11.0625</v>
      </c>
      <c r="S471" s="2">
        <f t="shared" si="168"/>
        <v>6.6375000000000028</v>
      </c>
      <c r="T471" s="2">
        <f t="shared" si="169"/>
        <v>7.2124999999999986</v>
      </c>
      <c r="U471" s="2">
        <f t="shared" si="170"/>
        <v>13.3</v>
      </c>
      <c r="V471" s="2">
        <f t="shared" si="171"/>
        <v>4.4375</v>
      </c>
      <c r="W471" s="2">
        <f t="shared" si="172"/>
        <v>13.774999999999999</v>
      </c>
      <c r="X471" s="2">
        <f t="shared" si="173"/>
        <v>-27.872500000000002</v>
      </c>
      <c r="Y471" s="2">
        <f t="shared" si="173"/>
        <v>-27.872500000000002</v>
      </c>
      <c r="Z471" s="2">
        <f t="shared" si="173"/>
        <v>-27.872500000000002</v>
      </c>
      <c r="AA471" s="2">
        <f t="shared" si="174"/>
        <v>56.425000000000004</v>
      </c>
      <c r="AB471" s="61">
        <f t="shared" si="175"/>
        <v>167.23500000000001</v>
      </c>
      <c r="AC471" s="61">
        <f t="shared" si="176"/>
        <v>223.66000000000003</v>
      </c>
      <c r="AD471" s="2">
        <f t="shared" si="177"/>
        <v>27.872500000000002</v>
      </c>
      <c r="AE471" s="2">
        <f t="shared" si="180"/>
        <v>0</v>
      </c>
      <c r="AF471" s="52">
        <f t="shared" si="178"/>
        <v>223.66000000000003</v>
      </c>
      <c r="AG471" s="2">
        <f t="shared" si="181"/>
        <v>139.36250000000001</v>
      </c>
      <c r="AH471" s="67">
        <f t="shared" si="182"/>
        <v>0.35133659808591772</v>
      </c>
      <c r="AI471" s="67">
        <f t="shared" si="183"/>
        <v>0.64866340191408223</v>
      </c>
      <c r="AJ471" s="2">
        <f t="shared" si="184"/>
        <v>636.59750000000008</v>
      </c>
      <c r="AK471" s="2">
        <f t="shared" si="185"/>
        <v>2546.3900000000003</v>
      </c>
    </row>
    <row r="472" spans="1:37">
      <c r="A472" t="s">
        <v>444</v>
      </c>
      <c r="B472">
        <v>24</v>
      </c>
      <c r="C472" s="2">
        <f>VLOOKUP(A472,LB460_CO!B:L,11,0)</f>
        <v>242.23750000000001</v>
      </c>
      <c r="D472" s="2">
        <f>'c'!$B$7</f>
        <v>47.125</v>
      </c>
      <c r="E472" s="2">
        <f t="shared" si="163"/>
        <v>289.36250000000001</v>
      </c>
      <c r="F472" s="2">
        <f>'c'!$E$8</f>
        <v>123.57500000000002</v>
      </c>
      <c r="G472" s="52">
        <f t="shared" si="164"/>
        <v>412.9375</v>
      </c>
      <c r="H472" s="52">
        <f t="shared" si="179"/>
        <v>9910.5</v>
      </c>
      <c r="I472" s="2">
        <f t="shared" si="165"/>
        <v>57.872500000000002</v>
      </c>
      <c r="J472" s="2">
        <f>propocet!$L$2</f>
        <v>18.9375</v>
      </c>
      <c r="K472" s="2">
        <f>propocet!$L$5</f>
        <v>23.362499999999997</v>
      </c>
      <c r="L472" s="2">
        <f>propocet!$L$9</f>
        <v>22.787500000000001</v>
      </c>
      <c r="M472" s="2">
        <f>propocet!$L$11</f>
        <v>16.7</v>
      </c>
      <c r="N472" s="2">
        <f>propocet!$L$12</f>
        <v>25.5625</v>
      </c>
      <c r="O472" s="2">
        <f>propocet!$L$13</f>
        <v>16.225000000000001</v>
      </c>
      <c r="P472" s="61">
        <f t="shared" si="166"/>
        <v>57.872500000000002</v>
      </c>
      <c r="Q472" s="52">
        <v>30</v>
      </c>
      <c r="R472" s="2">
        <f t="shared" si="167"/>
        <v>11.0625</v>
      </c>
      <c r="S472" s="2">
        <f t="shared" si="168"/>
        <v>6.6375000000000028</v>
      </c>
      <c r="T472" s="2">
        <f t="shared" si="169"/>
        <v>7.2124999999999986</v>
      </c>
      <c r="U472" s="2">
        <f t="shared" si="170"/>
        <v>13.3</v>
      </c>
      <c r="V472" s="2">
        <f t="shared" si="171"/>
        <v>4.4375</v>
      </c>
      <c r="W472" s="2">
        <f t="shared" si="172"/>
        <v>13.774999999999999</v>
      </c>
      <c r="X472" s="2">
        <f t="shared" si="173"/>
        <v>-27.872500000000002</v>
      </c>
      <c r="Y472" s="2">
        <f t="shared" si="173"/>
        <v>-27.872500000000002</v>
      </c>
      <c r="Z472" s="2">
        <f t="shared" si="173"/>
        <v>-27.872500000000002</v>
      </c>
      <c r="AA472" s="2">
        <f t="shared" si="174"/>
        <v>56.425000000000004</v>
      </c>
      <c r="AB472" s="61">
        <f t="shared" si="175"/>
        <v>167.23500000000001</v>
      </c>
      <c r="AC472" s="61">
        <f t="shared" si="176"/>
        <v>223.66000000000003</v>
      </c>
      <c r="AD472" s="2">
        <f t="shared" si="177"/>
        <v>27.872500000000002</v>
      </c>
      <c r="AE472" s="2">
        <f t="shared" si="180"/>
        <v>0</v>
      </c>
      <c r="AF472" s="52">
        <f t="shared" si="178"/>
        <v>223.66000000000003</v>
      </c>
      <c r="AG472" s="2">
        <f t="shared" si="181"/>
        <v>139.36250000000001</v>
      </c>
      <c r="AH472" s="67">
        <f t="shared" si="182"/>
        <v>0.35133659808591772</v>
      </c>
      <c r="AI472" s="67">
        <f t="shared" si="183"/>
        <v>0.64866340191408223</v>
      </c>
      <c r="AJ472" s="2">
        <f t="shared" si="184"/>
        <v>636.59750000000008</v>
      </c>
      <c r="AK472" s="2">
        <f t="shared" si="185"/>
        <v>15278.340000000002</v>
      </c>
    </row>
    <row r="473" spans="1:37">
      <c r="A473" t="s">
        <v>189</v>
      </c>
      <c r="B473">
        <v>12</v>
      </c>
      <c r="C473" s="2">
        <f>VLOOKUP(A473,LB460_CO!B:L,11,0)</f>
        <v>199.78750000000002</v>
      </c>
      <c r="D473" s="2">
        <f>'c'!$B$7</f>
        <v>47.125</v>
      </c>
      <c r="E473" s="2">
        <f t="shared" si="163"/>
        <v>246.91250000000002</v>
      </c>
      <c r="F473" s="2">
        <f>'c'!$E$8</f>
        <v>123.57500000000002</v>
      </c>
      <c r="G473" s="52">
        <f t="shared" si="164"/>
        <v>370.48750000000007</v>
      </c>
      <c r="H473" s="52">
        <f t="shared" si="179"/>
        <v>4445.8500000000004</v>
      </c>
      <c r="I473" s="2">
        <f t="shared" si="165"/>
        <v>49.382500000000007</v>
      </c>
      <c r="J473" s="2">
        <f>propocet!$L$2</f>
        <v>18.9375</v>
      </c>
      <c r="K473" s="2">
        <f>propocet!$L$5</f>
        <v>23.362499999999997</v>
      </c>
      <c r="L473" s="2">
        <f>propocet!$L$9</f>
        <v>22.787500000000001</v>
      </c>
      <c r="M473" s="2">
        <f>propocet!$L$11</f>
        <v>16.7</v>
      </c>
      <c r="N473" s="2">
        <f>propocet!$L$12</f>
        <v>25.5625</v>
      </c>
      <c r="O473" s="2">
        <f>propocet!$L$13</f>
        <v>16.225000000000001</v>
      </c>
      <c r="P473" s="61">
        <f t="shared" si="166"/>
        <v>49.382500000000007</v>
      </c>
      <c r="Q473" s="52">
        <v>30</v>
      </c>
      <c r="R473" s="2">
        <f t="shared" si="167"/>
        <v>11.0625</v>
      </c>
      <c r="S473" s="2">
        <f t="shared" si="168"/>
        <v>6.6375000000000028</v>
      </c>
      <c r="T473" s="2">
        <f t="shared" si="169"/>
        <v>7.2124999999999986</v>
      </c>
      <c r="U473" s="2">
        <f t="shared" si="170"/>
        <v>13.3</v>
      </c>
      <c r="V473" s="2">
        <f t="shared" si="171"/>
        <v>4.4375</v>
      </c>
      <c r="W473" s="2">
        <f t="shared" si="172"/>
        <v>13.774999999999999</v>
      </c>
      <c r="X473" s="2">
        <f t="shared" si="173"/>
        <v>-19.382500000000007</v>
      </c>
      <c r="Y473" s="2">
        <f t="shared" si="173"/>
        <v>-19.382500000000007</v>
      </c>
      <c r="Z473" s="2">
        <f t="shared" si="173"/>
        <v>-19.382500000000007</v>
      </c>
      <c r="AA473" s="2">
        <f t="shared" si="174"/>
        <v>56.425000000000004</v>
      </c>
      <c r="AB473" s="61">
        <f t="shared" si="175"/>
        <v>116.29500000000004</v>
      </c>
      <c r="AC473" s="61">
        <f t="shared" si="176"/>
        <v>172.72000000000006</v>
      </c>
      <c r="AD473" s="2">
        <f t="shared" si="177"/>
        <v>19.382500000000007</v>
      </c>
      <c r="AE473" s="2">
        <f t="shared" si="180"/>
        <v>0</v>
      </c>
      <c r="AF473" s="52">
        <f t="shared" si="178"/>
        <v>172.72000000000006</v>
      </c>
      <c r="AG473" s="2">
        <f t="shared" si="181"/>
        <v>96.912500000000037</v>
      </c>
      <c r="AH473" s="67">
        <f t="shared" si="182"/>
        <v>0.3179632092708588</v>
      </c>
      <c r="AI473" s="67">
        <f t="shared" si="183"/>
        <v>0.68203679072914114</v>
      </c>
      <c r="AJ473" s="2">
        <f t="shared" si="184"/>
        <v>543.2075000000001</v>
      </c>
      <c r="AK473" s="2">
        <f t="shared" si="185"/>
        <v>6518.4900000000016</v>
      </c>
    </row>
    <row r="474" spans="1:37">
      <c r="A474" t="s">
        <v>190</v>
      </c>
      <c r="B474">
        <v>12</v>
      </c>
      <c r="C474" s="2">
        <f>VLOOKUP(A474,LB460_CO!B:L,11,0)</f>
        <v>199.78750000000002</v>
      </c>
      <c r="D474" s="2">
        <f>'c'!$B$7</f>
        <v>47.125</v>
      </c>
      <c r="E474" s="2">
        <f t="shared" si="163"/>
        <v>246.91250000000002</v>
      </c>
      <c r="F474" s="2">
        <f>'c'!$E$8</f>
        <v>123.57500000000002</v>
      </c>
      <c r="G474" s="52">
        <f t="shared" si="164"/>
        <v>370.48750000000007</v>
      </c>
      <c r="H474" s="52">
        <f t="shared" si="179"/>
        <v>4445.8500000000004</v>
      </c>
      <c r="I474" s="2">
        <f t="shared" si="165"/>
        <v>49.382500000000007</v>
      </c>
      <c r="J474" s="2">
        <f>propocet!$L$2</f>
        <v>18.9375</v>
      </c>
      <c r="K474" s="2">
        <f>propocet!$L$5</f>
        <v>23.362499999999997</v>
      </c>
      <c r="L474" s="2">
        <f>propocet!$L$9</f>
        <v>22.787500000000001</v>
      </c>
      <c r="M474" s="2">
        <f>propocet!$L$11</f>
        <v>16.7</v>
      </c>
      <c r="N474" s="2">
        <f>propocet!$L$12</f>
        <v>25.5625</v>
      </c>
      <c r="O474" s="2">
        <f>propocet!$L$13</f>
        <v>16.225000000000001</v>
      </c>
      <c r="P474" s="61">
        <f t="shared" si="166"/>
        <v>49.382500000000007</v>
      </c>
      <c r="Q474" s="52">
        <v>30</v>
      </c>
      <c r="R474" s="2">
        <f t="shared" si="167"/>
        <v>11.0625</v>
      </c>
      <c r="S474" s="2">
        <f t="shared" si="168"/>
        <v>6.6375000000000028</v>
      </c>
      <c r="T474" s="2">
        <f t="shared" si="169"/>
        <v>7.2124999999999986</v>
      </c>
      <c r="U474" s="2">
        <f t="shared" si="170"/>
        <v>13.3</v>
      </c>
      <c r="V474" s="2">
        <f t="shared" si="171"/>
        <v>4.4375</v>
      </c>
      <c r="W474" s="2">
        <f t="shared" si="172"/>
        <v>13.774999999999999</v>
      </c>
      <c r="X474" s="2">
        <f t="shared" si="173"/>
        <v>-19.382500000000007</v>
      </c>
      <c r="Y474" s="2">
        <f t="shared" si="173"/>
        <v>-19.382500000000007</v>
      </c>
      <c r="Z474" s="2">
        <f t="shared" si="173"/>
        <v>-19.382500000000007</v>
      </c>
      <c r="AA474" s="2">
        <f t="shared" si="174"/>
        <v>56.425000000000004</v>
      </c>
      <c r="AB474" s="61">
        <f t="shared" si="175"/>
        <v>116.29500000000004</v>
      </c>
      <c r="AC474" s="61">
        <f t="shared" si="176"/>
        <v>172.72000000000006</v>
      </c>
      <c r="AD474" s="2">
        <f t="shared" si="177"/>
        <v>19.382500000000007</v>
      </c>
      <c r="AE474" s="2">
        <f t="shared" si="180"/>
        <v>0</v>
      </c>
      <c r="AF474" s="52">
        <f t="shared" si="178"/>
        <v>172.72000000000006</v>
      </c>
      <c r="AG474" s="2">
        <f t="shared" si="181"/>
        <v>96.912500000000037</v>
      </c>
      <c r="AH474" s="67">
        <f t="shared" si="182"/>
        <v>0.3179632092708588</v>
      </c>
      <c r="AI474" s="67">
        <f t="shared" si="183"/>
        <v>0.68203679072914114</v>
      </c>
      <c r="AJ474" s="2">
        <f t="shared" si="184"/>
        <v>543.2075000000001</v>
      </c>
      <c r="AK474" s="2">
        <f t="shared" si="185"/>
        <v>6518.4900000000016</v>
      </c>
    </row>
    <row r="475" spans="1:37">
      <c r="A475" t="s">
        <v>191</v>
      </c>
      <c r="B475">
        <v>12</v>
      </c>
      <c r="C475" s="2">
        <f>VLOOKUP(A475,LB460_CO!B:L,11,0)</f>
        <v>199.78750000000002</v>
      </c>
      <c r="D475" s="2">
        <f>'c'!$B$7</f>
        <v>47.125</v>
      </c>
      <c r="E475" s="2">
        <f t="shared" si="163"/>
        <v>246.91250000000002</v>
      </c>
      <c r="F475" s="2">
        <f>'c'!$E$8</f>
        <v>123.57500000000002</v>
      </c>
      <c r="G475" s="52">
        <f t="shared" si="164"/>
        <v>370.48750000000007</v>
      </c>
      <c r="H475" s="52">
        <f t="shared" si="179"/>
        <v>4445.8500000000004</v>
      </c>
      <c r="I475" s="2">
        <f t="shared" si="165"/>
        <v>49.382500000000007</v>
      </c>
      <c r="J475" s="2">
        <f>propocet!$L$2</f>
        <v>18.9375</v>
      </c>
      <c r="K475" s="2">
        <f>propocet!$L$5</f>
        <v>23.362499999999997</v>
      </c>
      <c r="L475" s="2">
        <f>propocet!$L$9</f>
        <v>22.787500000000001</v>
      </c>
      <c r="M475" s="2">
        <f>propocet!$L$11</f>
        <v>16.7</v>
      </c>
      <c r="N475" s="2">
        <f>propocet!$L$12</f>
        <v>25.5625</v>
      </c>
      <c r="O475" s="2">
        <f>propocet!$L$13</f>
        <v>16.225000000000001</v>
      </c>
      <c r="P475" s="61">
        <f t="shared" si="166"/>
        <v>49.382500000000007</v>
      </c>
      <c r="Q475" s="52">
        <v>30</v>
      </c>
      <c r="R475" s="2">
        <f t="shared" si="167"/>
        <v>11.0625</v>
      </c>
      <c r="S475" s="2">
        <f t="shared" si="168"/>
        <v>6.6375000000000028</v>
      </c>
      <c r="T475" s="2">
        <f t="shared" si="169"/>
        <v>7.2124999999999986</v>
      </c>
      <c r="U475" s="2">
        <f t="shared" si="170"/>
        <v>13.3</v>
      </c>
      <c r="V475" s="2">
        <f t="shared" si="171"/>
        <v>4.4375</v>
      </c>
      <c r="W475" s="2">
        <f t="shared" si="172"/>
        <v>13.774999999999999</v>
      </c>
      <c r="X475" s="2">
        <f t="shared" si="173"/>
        <v>-19.382500000000007</v>
      </c>
      <c r="Y475" s="2">
        <f t="shared" si="173"/>
        <v>-19.382500000000007</v>
      </c>
      <c r="Z475" s="2">
        <f t="shared" si="173"/>
        <v>-19.382500000000007</v>
      </c>
      <c r="AA475" s="2">
        <f t="shared" si="174"/>
        <v>56.425000000000004</v>
      </c>
      <c r="AB475" s="61">
        <f t="shared" si="175"/>
        <v>116.29500000000004</v>
      </c>
      <c r="AC475" s="61">
        <f t="shared" si="176"/>
        <v>172.72000000000006</v>
      </c>
      <c r="AD475" s="2">
        <f t="shared" si="177"/>
        <v>19.382500000000007</v>
      </c>
      <c r="AE475" s="2">
        <f t="shared" si="180"/>
        <v>0</v>
      </c>
      <c r="AF475" s="52">
        <f t="shared" si="178"/>
        <v>172.72000000000006</v>
      </c>
      <c r="AG475" s="2">
        <f t="shared" si="181"/>
        <v>96.912500000000037</v>
      </c>
      <c r="AH475" s="67">
        <f t="shared" si="182"/>
        <v>0.3179632092708588</v>
      </c>
      <c r="AI475" s="67">
        <f t="shared" si="183"/>
        <v>0.68203679072914114</v>
      </c>
      <c r="AJ475" s="2">
        <f t="shared" si="184"/>
        <v>543.2075000000001</v>
      </c>
      <c r="AK475" s="2">
        <f t="shared" si="185"/>
        <v>6518.4900000000016</v>
      </c>
    </row>
    <row r="476" spans="1:37">
      <c r="A476" t="s">
        <v>446</v>
      </c>
      <c r="B476">
        <v>4</v>
      </c>
      <c r="C476" s="2">
        <f>VLOOKUP(A476,LB460_CO!B:L,11,0)</f>
        <v>242.23750000000001</v>
      </c>
      <c r="D476" s="2">
        <f>'c'!$B$7</f>
        <v>47.125</v>
      </c>
      <c r="E476" s="2">
        <f t="shared" si="163"/>
        <v>289.36250000000001</v>
      </c>
      <c r="F476" s="2">
        <f>'c'!$E$8</f>
        <v>123.57500000000002</v>
      </c>
      <c r="G476" s="52">
        <f t="shared" si="164"/>
        <v>412.9375</v>
      </c>
      <c r="H476" s="52">
        <f t="shared" si="179"/>
        <v>1651.75</v>
      </c>
      <c r="I476" s="2">
        <f t="shared" si="165"/>
        <v>57.872500000000002</v>
      </c>
      <c r="J476" s="2">
        <f>propocet!$L$2</f>
        <v>18.9375</v>
      </c>
      <c r="K476" s="2">
        <f>propocet!$L$5</f>
        <v>23.362499999999997</v>
      </c>
      <c r="L476" s="2">
        <f>propocet!$L$9</f>
        <v>22.787500000000001</v>
      </c>
      <c r="M476" s="2">
        <f>propocet!$L$11</f>
        <v>16.7</v>
      </c>
      <c r="N476" s="2">
        <f>propocet!$L$12</f>
        <v>25.5625</v>
      </c>
      <c r="O476" s="2">
        <f>propocet!$L$13</f>
        <v>16.225000000000001</v>
      </c>
      <c r="P476" s="61">
        <f t="shared" si="166"/>
        <v>57.872500000000002</v>
      </c>
      <c r="Q476" s="52">
        <v>30</v>
      </c>
      <c r="R476" s="2">
        <f t="shared" si="167"/>
        <v>11.0625</v>
      </c>
      <c r="S476" s="2">
        <f t="shared" si="168"/>
        <v>6.6375000000000028</v>
      </c>
      <c r="T476" s="2">
        <f t="shared" si="169"/>
        <v>7.2124999999999986</v>
      </c>
      <c r="U476" s="2">
        <f t="shared" si="170"/>
        <v>13.3</v>
      </c>
      <c r="V476" s="2">
        <f t="shared" si="171"/>
        <v>4.4375</v>
      </c>
      <c r="W476" s="2">
        <f t="shared" si="172"/>
        <v>13.774999999999999</v>
      </c>
      <c r="X476" s="2">
        <f t="shared" si="173"/>
        <v>-27.872500000000002</v>
      </c>
      <c r="Y476" s="2">
        <f t="shared" si="173"/>
        <v>-27.872500000000002</v>
      </c>
      <c r="Z476" s="2">
        <f t="shared" si="173"/>
        <v>-27.872500000000002</v>
      </c>
      <c r="AA476" s="2">
        <f t="shared" si="174"/>
        <v>56.425000000000004</v>
      </c>
      <c r="AB476" s="61">
        <f t="shared" si="175"/>
        <v>167.23500000000001</v>
      </c>
      <c r="AC476" s="61">
        <f t="shared" si="176"/>
        <v>223.66000000000003</v>
      </c>
      <c r="AD476" s="2">
        <f t="shared" si="177"/>
        <v>27.872500000000002</v>
      </c>
      <c r="AE476" s="2">
        <f t="shared" si="180"/>
        <v>0</v>
      </c>
      <c r="AF476" s="52">
        <f t="shared" si="178"/>
        <v>223.66000000000003</v>
      </c>
      <c r="AG476" s="2">
        <f t="shared" si="181"/>
        <v>139.36250000000001</v>
      </c>
      <c r="AH476" s="67">
        <f t="shared" si="182"/>
        <v>0.35133659808591772</v>
      </c>
      <c r="AI476" s="67">
        <f t="shared" si="183"/>
        <v>0.64866340191408223</v>
      </c>
      <c r="AJ476" s="2">
        <f t="shared" si="184"/>
        <v>636.59750000000008</v>
      </c>
      <c r="AK476" s="2">
        <f t="shared" si="185"/>
        <v>2546.3900000000003</v>
      </c>
    </row>
    <row r="477" spans="1:37">
      <c r="A477" t="s">
        <v>447</v>
      </c>
      <c r="B477">
        <v>12</v>
      </c>
      <c r="C477" s="2">
        <f>VLOOKUP(A477,LB460_CO!B:L,11,0)</f>
        <v>242.23750000000001</v>
      </c>
      <c r="D477" s="2">
        <f>'c'!$B$7</f>
        <v>47.125</v>
      </c>
      <c r="E477" s="2">
        <f t="shared" si="163"/>
        <v>289.36250000000001</v>
      </c>
      <c r="F477" s="2">
        <f>'c'!$E$8</f>
        <v>123.57500000000002</v>
      </c>
      <c r="G477" s="52">
        <f t="shared" si="164"/>
        <v>412.9375</v>
      </c>
      <c r="H477" s="52">
        <f t="shared" si="179"/>
        <v>4955.25</v>
      </c>
      <c r="I477" s="2">
        <f t="shared" si="165"/>
        <v>57.872500000000002</v>
      </c>
      <c r="J477" s="2">
        <f>propocet!$L$2</f>
        <v>18.9375</v>
      </c>
      <c r="K477" s="2">
        <f>propocet!$L$5</f>
        <v>23.362499999999997</v>
      </c>
      <c r="L477" s="2">
        <f>propocet!$L$9</f>
        <v>22.787500000000001</v>
      </c>
      <c r="M477" s="2">
        <f>propocet!$L$11</f>
        <v>16.7</v>
      </c>
      <c r="N477" s="2">
        <f>propocet!$L$12</f>
        <v>25.5625</v>
      </c>
      <c r="O477" s="2">
        <f>propocet!$L$13</f>
        <v>16.225000000000001</v>
      </c>
      <c r="P477" s="61">
        <f t="shared" si="166"/>
        <v>57.872500000000002</v>
      </c>
      <c r="Q477" s="52">
        <v>30</v>
      </c>
      <c r="R477" s="2">
        <f t="shared" si="167"/>
        <v>11.0625</v>
      </c>
      <c r="S477" s="2">
        <f t="shared" si="168"/>
        <v>6.6375000000000028</v>
      </c>
      <c r="T477" s="2">
        <f t="shared" si="169"/>
        <v>7.2124999999999986</v>
      </c>
      <c r="U477" s="2">
        <f t="shared" si="170"/>
        <v>13.3</v>
      </c>
      <c r="V477" s="2">
        <f t="shared" si="171"/>
        <v>4.4375</v>
      </c>
      <c r="W477" s="2">
        <f t="shared" si="172"/>
        <v>13.774999999999999</v>
      </c>
      <c r="X477" s="2">
        <f t="shared" si="173"/>
        <v>-27.872500000000002</v>
      </c>
      <c r="Y477" s="2">
        <f t="shared" si="173"/>
        <v>-27.872500000000002</v>
      </c>
      <c r="Z477" s="2">
        <f t="shared" si="173"/>
        <v>-27.872500000000002</v>
      </c>
      <c r="AA477" s="2">
        <f t="shared" si="174"/>
        <v>56.425000000000004</v>
      </c>
      <c r="AB477" s="61">
        <f t="shared" si="175"/>
        <v>167.23500000000001</v>
      </c>
      <c r="AC477" s="61">
        <f t="shared" si="176"/>
        <v>223.66000000000003</v>
      </c>
      <c r="AD477" s="2">
        <f t="shared" si="177"/>
        <v>27.872500000000002</v>
      </c>
      <c r="AE477" s="2">
        <f t="shared" si="180"/>
        <v>0</v>
      </c>
      <c r="AF477" s="52">
        <f t="shared" si="178"/>
        <v>223.66000000000003</v>
      </c>
      <c r="AG477" s="2">
        <f t="shared" si="181"/>
        <v>139.36250000000001</v>
      </c>
      <c r="AH477" s="67">
        <f t="shared" si="182"/>
        <v>0.35133659808591772</v>
      </c>
      <c r="AI477" s="67">
        <f t="shared" si="183"/>
        <v>0.64866340191408223</v>
      </c>
      <c r="AJ477" s="2">
        <f t="shared" si="184"/>
        <v>636.59750000000008</v>
      </c>
      <c r="AK477" s="2">
        <f t="shared" si="185"/>
        <v>7639.170000000001</v>
      </c>
    </row>
    <row r="478" spans="1:37">
      <c r="A478" t="s">
        <v>448</v>
      </c>
      <c r="B478">
        <v>2</v>
      </c>
      <c r="C478" s="2">
        <f>VLOOKUP(A478,LB460_CO!B:L,11,0)</f>
        <v>211.10833333333335</v>
      </c>
      <c r="D478" s="2">
        <f>'c'!$B$7</f>
        <v>47.125</v>
      </c>
      <c r="E478" s="2">
        <f t="shared" si="163"/>
        <v>258.23333333333335</v>
      </c>
      <c r="F478" s="2">
        <f>'c'!$E$8</f>
        <v>123.57500000000002</v>
      </c>
      <c r="G478" s="52">
        <f t="shared" si="164"/>
        <v>381.80833333333339</v>
      </c>
      <c r="H478" s="52">
        <f t="shared" si="179"/>
        <v>763.61666666666679</v>
      </c>
      <c r="I478" s="2">
        <f t="shared" si="165"/>
        <v>51.646666666666668</v>
      </c>
      <c r="J478" s="2">
        <f>propocet!$L$2</f>
        <v>18.9375</v>
      </c>
      <c r="K478" s="2">
        <f>propocet!$L$5</f>
        <v>23.362499999999997</v>
      </c>
      <c r="L478" s="2">
        <f>propocet!$L$9</f>
        <v>22.787500000000001</v>
      </c>
      <c r="M478" s="2">
        <f>propocet!$L$11</f>
        <v>16.7</v>
      </c>
      <c r="N478" s="2">
        <f>propocet!$L$12</f>
        <v>25.5625</v>
      </c>
      <c r="O478" s="2">
        <f>propocet!$L$13</f>
        <v>16.225000000000001</v>
      </c>
      <c r="P478" s="61">
        <f t="shared" si="166"/>
        <v>51.646666666666668</v>
      </c>
      <c r="Q478" s="52">
        <v>30</v>
      </c>
      <c r="R478" s="2">
        <f t="shared" si="167"/>
        <v>11.0625</v>
      </c>
      <c r="S478" s="2">
        <f t="shared" si="168"/>
        <v>6.6375000000000028</v>
      </c>
      <c r="T478" s="2">
        <f t="shared" si="169"/>
        <v>7.2124999999999986</v>
      </c>
      <c r="U478" s="2">
        <f t="shared" si="170"/>
        <v>13.3</v>
      </c>
      <c r="V478" s="2">
        <f t="shared" si="171"/>
        <v>4.4375</v>
      </c>
      <c r="W478" s="2">
        <f t="shared" si="172"/>
        <v>13.774999999999999</v>
      </c>
      <c r="X478" s="2">
        <f t="shared" si="173"/>
        <v>-21.646666666666668</v>
      </c>
      <c r="Y478" s="2">
        <f t="shared" si="173"/>
        <v>-21.646666666666668</v>
      </c>
      <c r="Z478" s="2">
        <f t="shared" si="173"/>
        <v>-21.646666666666668</v>
      </c>
      <c r="AA478" s="2">
        <f t="shared" si="174"/>
        <v>56.425000000000004</v>
      </c>
      <c r="AB478" s="61">
        <f t="shared" si="175"/>
        <v>129.88</v>
      </c>
      <c r="AC478" s="61">
        <f t="shared" si="176"/>
        <v>186.30500000000001</v>
      </c>
      <c r="AD478" s="2">
        <f t="shared" si="177"/>
        <v>21.646666666666668</v>
      </c>
      <c r="AE478" s="2">
        <f t="shared" si="180"/>
        <v>0</v>
      </c>
      <c r="AF478" s="52">
        <f t="shared" si="178"/>
        <v>186.30500000000001</v>
      </c>
      <c r="AG478" s="2">
        <f t="shared" si="181"/>
        <v>108.23333333333335</v>
      </c>
      <c r="AH478" s="67">
        <f t="shared" si="182"/>
        <v>0.32793632725864558</v>
      </c>
      <c r="AI478" s="67">
        <f t="shared" si="183"/>
        <v>0.67206367274135448</v>
      </c>
      <c r="AJ478" s="2">
        <f t="shared" si="184"/>
        <v>568.11333333333346</v>
      </c>
      <c r="AK478" s="2">
        <f t="shared" si="185"/>
        <v>1136.2266666666669</v>
      </c>
    </row>
    <row r="479" spans="1:37">
      <c r="A479" t="s">
        <v>192</v>
      </c>
      <c r="B479">
        <v>12</v>
      </c>
      <c r="C479" s="2">
        <f>VLOOKUP(A479,LB460_CO!B:L,11,0)</f>
        <v>199.78750000000002</v>
      </c>
      <c r="D479" s="2">
        <f>'c'!$B$7</f>
        <v>47.125</v>
      </c>
      <c r="E479" s="2">
        <f t="shared" si="163"/>
        <v>246.91250000000002</v>
      </c>
      <c r="F479" s="2">
        <f>'c'!$E$8</f>
        <v>123.57500000000002</v>
      </c>
      <c r="G479" s="52">
        <f t="shared" si="164"/>
        <v>370.48750000000007</v>
      </c>
      <c r="H479" s="52">
        <f t="shared" si="179"/>
        <v>4445.8500000000004</v>
      </c>
      <c r="I479" s="2">
        <f t="shared" si="165"/>
        <v>49.382500000000007</v>
      </c>
      <c r="J479" s="2">
        <f>propocet!$L$2</f>
        <v>18.9375</v>
      </c>
      <c r="K479" s="2">
        <f>propocet!$L$5</f>
        <v>23.362499999999997</v>
      </c>
      <c r="L479" s="2">
        <f>propocet!$L$9</f>
        <v>22.787500000000001</v>
      </c>
      <c r="M479" s="2">
        <f>propocet!$L$11</f>
        <v>16.7</v>
      </c>
      <c r="N479" s="2">
        <f>propocet!$L$12</f>
        <v>25.5625</v>
      </c>
      <c r="O479" s="2">
        <f>propocet!$L$13</f>
        <v>16.225000000000001</v>
      </c>
      <c r="P479" s="61">
        <f t="shared" si="166"/>
        <v>49.382500000000007</v>
      </c>
      <c r="Q479" s="52">
        <v>30</v>
      </c>
      <c r="R479" s="2">
        <f t="shared" si="167"/>
        <v>11.0625</v>
      </c>
      <c r="S479" s="2">
        <f t="shared" si="168"/>
        <v>6.6375000000000028</v>
      </c>
      <c r="T479" s="2">
        <f t="shared" si="169"/>
        <v>7.2124999999999986</v>
      </c>
      <c r="U479" s="2">
        <f t="shared" si="170"/>
        <v>13.3</v>
      </c>
      <c r="V479" s="2">
        <f t="shared" si="171"/>
        <v>4.4375</v>
      </c>
      <c r="W479" s="2">
        <f t="shared" si="172"/>
        <v>13.774999999999999</v>
      </c>
      <c r="X479" s="2">
        <f t="shared" si="173"/>
        <v>-19.382500000000007</v>
      </c>
      <c r="Y479" s="2">
        <f t="shared" si="173"/>
        <v>-19.382500000000007</v>
      </c>
      <c r="Z479" s="2">
        <f t="shared" si="173"/>
        <v>-19.382500000000007</v>
      </c>
      <c r="AA479" s="2">
        <f t="shared" si="174"/>
        <v>56.425000000000004</v>
      </c>
      <c r="AB479" s="61">
        <f t="shared" si="175"/>
        <v>116.29500000000004</v>
      </c>
      <c r="AC479" s="61">
        <f t="shared" si="176"/>
        <v>172.72000000000006</v>
      </c>
      <c r="AD479" s="2">
        <f t="shared" si="177"/>
        <v>19.382500000000007</v>
      </c>
      <c r="AE479" s="2">
        <f t="shared" si="180"/>
        <v>0</v>
      </c>
      <c r="AF479" s="52">
        <f t="shared" si="178"/>
        <v>172.72000000000006</v>
      </c>
      <c r="AG479" s="2">
        <f t="shared" si="181"/>
        <v>96.912500000000037</v>
      </c>
      <c r="AH479" s="67">
        <f t="shared" si="182"/>
        <v>0.3179632092708588</v>
      </c>
      <c r="AI479" s="67">
        <f t="shared" si="183"/>
        <v>0.68203679072914114</v>
      </c>
      <c r="AJ479" s="2">
        <f t="shared" si="184"/>
        <v>543.2075000000001</v>
      </c>
      <c r="AK479" s="2">
        <f t="shared" si="185"/>
        <v>6518.4900000000016</v>
      </c>
    </row>
    <row r="480" spans="1:37">
      <c r="A480" t="s">
        <v>193</v>
      </c>
      <c r="B480">
        <v>12</v>
      </c>
      <c r="C480" s="2">
        <f>VLOOKUP(A480,LB460_CO!B:L,11,0)</f>
        <v>199.78750000000002</v>
      </c>
      <c r="D480" s="2">
        <f>'c'!$B$7</f>
        <v>47.125</v>
      </c>
      <c r="E480" s="2">
        <f t="shared" si="163"/>
        <v>246.91250000000002</v>
      </c>
      <c r="F480" s="2">
        <f>'c'!$E$8</f>
        <v>123.57500000000002</v>
      </c>
      <c r="G480" s="52">
        <f t="shared" si="164"/>
        <v>370.48750000000007</v>
      </c>
      <c r="H480" s="52">
        <f t="shared" si="179"/>
        <v>4445.8500000000004</v>
      </c>
      <c r="I480" s="2">
        <f t="shared" si="165"/>
        <v>49.382500000000007</v>
      </c>
      <c r="J480" s="2">
        <f>propocet!$L$2</f>
        <v>18.9375</v>
      </c>
      <c r="K480" s="2">
        <f>propocet!$L$5</f>
        <v>23.362499999999997</v>
      </c>
      <c r="L480" s="2">
        <f>propocet!$L$9</f>
        <v>22.787500000000001</v>
      </c>
      <c r="M480" s="2">
        <f>propocet!$L$11</f>
        <v>16.7</v>
      </c>
      <c r="N480" s="2">
        <f>propocet!$L$12</f>
        <v>25.5625</v>
      </c>
      <c r="O480" s="2">
        <f>propocet!$L$13</f>
        <v>16.225000000000001</v>
      </c>
      <c r="P480" s="61">
        <f t="shared" si="166"/>
        <v>49.382500000000007</v>
      </c>
      <c r="Q480" s="52">
        <v>30</v>
      </c>
      <c r="R480" s="2">
        <f t="shared" si="167"/>
        <v>11.0625</v>
      </c>
      <c r="S480" s="2">
        <f t="shared" si="168"/>
        <v>6.6375000000000028</v>
      </c>
      <c r="T480" s="2">
        <f t="shared" si="169"/>
        <v>7.2124999999999986</v>
      </c>
      <c r="U480" s="2">
        <f t="shared" si="170"/>
        <v>13.3</v>
      </c>
      <c r="V480" s="2">
        <f t="shared" si="171"/>
        <v>4.4375</v>
      </c>
      <c r="W480" s="2">
        <f t="shared" si="172"/>
        <v>13.774999999999999</v>
      </c>
      <c r="X480" s="2">
        <f t="shared" si="173"/>
        <v>-19.382500000000007</v>
      </c>
      <c r="Y480" s="2">
        <f t="shared" si="173"/>
        <v>-19.382500000000007</v>
      </c>
      <c r="Z480" s="2">
        <f t="shared" si="173"/>
        <v>-19.382500000000007</v>
      </c>
      <c r="AA480" s="2">
        <f t="shared" si="174"/>
        <v>56.425000000000004</v>
      </c>
      <c r="AB480" s="61">
        <f t="shared" si="175"/>
        <v>116.29500000000004</v>
      </c>
      <c r="AC480" s="61">
        <f t="shared" si="176"/>
        <v>172.72000000000006</v>
      </c>
      <c r="AD480" s="2">
        <f t="shared" si="177"/>
        <v>19.382500000000007</v>
      </c>
      <c r="AE480" s="2">
        <f t="shared" si="180"/>
        <v>0</v>
      </c>
      <c r="AF480" s="52">
        <f t="shared" si="178"/>
        <v>172.72000000000006</v>
      </c>
      <c r="AG480" s="2">
        <f t="shared" si="181"/>
        <v>96.912500000000037</v>
      </c>
      <c r="AH480" s="67">
        <f t="shared" si="182"/>
        <v>0.3179632092708588</v>
      </c>
      <c r="AI480" s="67">
        <f t="shared" si="183"/>
        <v>0.68203679072914114</v>
      </c>
      <c r="AJ480" s="2">
        <f t="shared" si="184"/>
        <v>543.2075000000001</v>
      </c>
      <c r="AK480" s="2">
        <f t="shared" si="185"/>
        <v>6518.4900000000016</v>
      </c>
    </row>
    <row r="481" spans="1:37">
      <c r="A481" t="s">
        <v>366</v>
      </c>
      <c r="B481">
        <v>1</v>
      </c>
      <c r="C481" s="2">
        <f>VLOOKUP(A481,LB460_CO!B:L,11,0)</f>
        <v>189.88333333333333</v>
      </c>
      <c r="D481" s="2">
        <f>'c'!$B$7</f>
        <v>47.125</v>
      </c>
      <c r="E481" s="2">
        <f t="shared" si="163"/>
        <v>237.00833333333333</v>
      </c>
      <c r="F481" s="2">
        <f>'c'!$E$8</f>
        <v>123.57500000000002</v>
      </c>
      <c r="G481" s="52">
        <f t="shared" si="164"/>
        <v>360.58333333333337</v>
      </c>
      <c r="H481" s="52">
        <f t="shared" si="179"/>
        <v>360.58333333333337</v>
      </c>
      <c r="I481" s="2">
        <f t="shared" si="165"/>
        <v>47.401666666666664</v>
      </c>
      <c r="J481" s="2">
        <f>propocet!$L$2</f>
        <v>18.9375</v>
      </c>
      <c r="K481" s="2">
        <f>propocet!$L$5</f>
        <v>23.362499999999997</v>
      </c>
      <c r="L481" s="2">
        <f>propocet!$L$9</f>
        <v>22.787500000000001</v>
      </c>
      <c r="M481" s="2">
        <f>propocet!$L$11</f>
        <v>16.7</v>
      </c>
      <c r="N481" s="2">
        <f>propocet!$L$12</f>
        <v>25.5625</v>
      </c>
      <c r="O481" s="2">
        <f>propocet!$L$13</f>
        <v>16.225000000000001</v>
      </c>
      <c r="P481" s="61">
        <f t="shared" si="166"/>
        <v>47.401666666666664</v>
      </c>
      <c r="Q481" s="52">
        <v>30</v>
      </c>
      <c r="R481" s="2">
        <f t="shared" si="167"/>
        <v>11.0625</v>
      </c>
      <c r="S481" s="2">
        <f t="shared" si="168"/>
        <v>6.6375000000000028</v>
      </c>
      <c r="T481" s="2">
        <f t="shared" si="169"/>
        <v>7.2124999999999986</v>
      </c>
      <c r="U481" s="2">
        <f t="shared" si="170"/>
        <v>13.3</v>
      </c>
      <c r="V481" s="2">
        <f t="shared" si="171"/>
        <v>4.4375</v>
      </c>
      <c r="W481" s="2">
        <f t="shared" si="172"/>
        <v>13.774999999999999</v>
      </c>
      <c r="X481" s="2">
        <f t="shared" si="173"/>
        <v>-17.401666666666664</v>
      </c>
      <c r="Y481" s="2">
        <f t="shared" si="173"/>
        <v>-17.401666666666664</v>
      </c>
      <c r="Z481" s="2">
        <f t="shared" si="173"/>
        <v>-17.401666666666664</v>
      </c>
      <c r="AA481" s="2">
        <f t="shared" si="174"/>
        <v>56.425000000000004</v>
      </c>
      <c r="AB481" s="61">
        <f t="shared" si="175"/>
        <v>104.40999999999998</v>
      </c>
      <c r="AC481" s="61">
        <f t="shared" si="176"/>
        <v>160.83499999999998</v>
      </c>
      <c r="AD481" s="2">
        <f t="shared" si="177"/>
        <v>17.401666666666664</v>
      </c>
      <c r="AE481" s="2">
        <f t="shared" si="180"/>
        <v>0</v>
      </c>
      <c r="AF481" s="52">
        <f t="shared" si="178"/>
        <v>160.83499999999998</v>
      </c>
      <c r="AG481" s="2">
        <f t="shared" si="181"/>
        <v>87.008333333333326</v>
      </c>
      <c r="AH481" s="67">
        <f t="shared" si="182"/>
        <v>0.30845674138807289</v>
      </c>
      <c r="AI481" s="67">
        <f t="shared" si="183"/>
        <v>0.69154325861192711</v>
      </c>
      <c r="AJ481" s="2">
        <f t="shared" si="184"/>
        <v>521.41833333333329</v>
      </c>
      <c r="AK481" s="2">
        <f t="shared" si="185"/>
        <v>521.41833333333329</v>
      </c>
    </row>
    <row r="482" spans="1:37">
      <c r="A482" t="s">
        <v>194</v>
      </c>
      <c r="B482">
        <v>12</v>
      </c>
      <c r="C482" s="2">
        <f>VLOOKUP(A482,LB460_CO!B:L,11,0)</f>
        <v>199.78750000000002</v>
      </c>
      <c r="D482" s="2">
        <f>'c'!$B$7</f>
        <v>47.125</v>
      </c>
      <c r="E482" s="2">
        <f t="shared" si="163"/>
        <v>246.91250000000002</v>
      </c>
      <c r="F482" s="2">
        <f>'c'!$E$8</f>
        <v>123.57500000000002</v>
      </c>
      <c r="G482" s="52">
        <f t="shared" si="164"/>
        <v>370.48750000000007</v>
      </c>
      <c r="H482" s="52">
        <f t="shared" si="179"/>
        <v>4445.8500000000004</v>
      </c>
      <c r="I482" s="2">
        <f t="shared" si="165"/>
        <v>49.382500000000007</v>
      </c>
      <c r="J482" s="2">
        <f>propocet!$L$2</f>
        <v>18.9375</v>
      </c>
      <c r="K482" s="2">
        <f>propocet!$L$5</f>
        <v>23.362499999999997</v>
      </c>
      <c r="L482" s="2">
        <f>propocet!$L$9</f>
        <v>22.787500000000001</v>
      </c>
      <c r="M482" s="2">
        <f>propocet!$L$11</f>
        <v>16.7</v>
      </c>
      <c r="N482" s="2">
        <f>propocet!$L$12</f>
        <v>25.5625</v>
      </c>
      <c r="O482" s="2">
        <f>propocet!$L$13</f>
        <v>16.225000000000001</v>
      </c>
      <c r="P482" s="61">
        <f t="shared" si="166"/>
        <v>49.382500000000007</v>
      </c>
      <c r="Q482" s="52">
        <v>30</v>
      </c>
      <c r="R482" s="2">
        <f t="shared" si="167"/>
        <v>11.0625</v>
      </c>
      <c r="S482" s="2">
        <f t="shared" si="168"/>
        <v>6.6375000000000028</v>
      </c>
      <c r="T482" s="2">
        <f t="shared" si="169"/>
        <v>7.2124999999999986</v>
      </c>
      <c r="U482" s="2">
        <f t="shared" si="170"/>
        <v>13.3</v>
      </c>
      <c r="V482" s="2">
        <f t="shared" si="171"/>
        <v>4.4375</v>
      </c>
      <c r="W482" s="2">
        <f t="shared" si="172"/>
        <v>13.774999999999999</v>
      </c>
      <c r="X482" s="2">
        <f t="shared" si="173"/>
        <v>-19.382500000000007</v>
      </c>
      <c r="Y482" s="2">
        <f t="shared" si="173"/>
        <v>-19.382500000000007</v>
      </c>
      <c r="Z482" s="2">
        <f t="shared" si="173"/>
        <v>-19.382500000000007</v>
      </c>
      <c r="AA482" s="2">
        <f t="shared" si="174"/>
        <v>56.425000000000004</v>
      </c>
      <c r="AB482" s="61">
        <f t="shared" si="175"/>
        <v>116.29500000000004</v>
      </c>
      <c r="AC482" s="61">
        <f t="shared" si="176"/>
        <v>172.72000000000006</v>
      </c>
      <c r="AD482" s="2">
        <f t="shared" si="177"/>
        <v>19.382500000000007</v>
      </c>
      <c r="AE482" s="2">
        <f t="shared" si="180"/>
        <v>0</v>
      </c>
      <c r="AF482" s="52">
        <f t="shared" si="178"/>
        <v>172.72000000000006</v>
      </c>
      <c r="AG482" s="2">
        <f t="shared" si="181"/>
        <v>96.912500000000037</v>
      </c>
      <c r="AH482" s="67">
        <f t="shared" si="182"/>
        <v>0.3179632092708588</v>
      </c>
      <c r="AI482" s="67">
        <f t="shared" si="183"/>
        <v>0.68203679072914114</v>
      </c>
      <c r="AJ482" s="2">
        <f t="shared" si="184"/>
        <v>543.2075000000001</v>
      </c>
      <c r="AK482" s="2">
        <f t="shared" si="185"/>
        <v>6518.4900000000016</v>
      </c>
    </row>
    <row r="483" spans="1:37">
      <c r="A483" t="s">
        <v>264</v>
      </c>
      <c r="B483">
        <v>2</v>
      </c>
      <c r="C483" s="2">
        <f>VLOOKUP(A483,LB460_CO!B:L,11,0)</f>
        <v>150.58750000000001</v>
      </c>
      <c r="D483" s="2">
        <f>'c'!$B$7</f>
        <v>47.125</v>
      </c>
      <c r="E483" s="2">
        <f t="shared" si="163"/>
        <v>197.71250000000001</v>
      </c>
      <c r="F483" s="2">
        <f>'c'!$E$8</f>
        <v>123.57500000000002</v>
      </c>
      <c r="G483" s="52">
        <f t="shared" si="164"/>
        <v>321.28750000000002</v>
      </c>
      <c r="H483" s="52">
        <f t="shared" si="179"/>
        <v>642.57500000000005</v>
      </c>
      <c r="I483" s="2">
        <f t="shared" si="165"/>
        <v>39.542500000000004</v>
      </c>
      <c r="J483" s="2">
        <f>propocet!$L$2</f>
        <v>18.9375</v>
      </c>
      <c r="K483" s="2">
        <f>propocet!$L$5</f>
        <v>23.362499999999997</v>
      </c>
      <c r="L483" s="2">
        <f>propocet!$L$9</f>
        <v>22.787500000000001</v>
      </c>
      <c r="M483" s="2">
        <f>propocet!$L$11</f>
        <v>16.7</v>
      </c>
      <c r="N483" s="2">
        <f>propocet!$L$12</f>
        <v>25.5625</v>
      </c>
      <c r="O483" s="2">
        <f>propocet!$L$13</f>
        <v>16.225000000000001</v>
      </c>
      <c r="P483" s="61">
        <f t="shared" si="166"/>
        <v>39.542500000000004</v>
      </c>
      <c r="Q483" s="52">
        <v>30</v>
      </c>
      <c r="R483" s="2">
        <f t="shared" si="167"/>
        <v>11.0625</v>
      </c>
      <c r="S483" s="2">
        <f t="shared" si="168"/>
        <v>6.6375000000000028</v>
      </c>
      <c r="T483" s="2">
        <f t="shared" si="169"/>
        <v>7.2124999999999986</v>
      </c>
      <c r="U483" s="2">
        <f t="shared" si="170"/>
        <v>13.3</v>
      </c>
      <c r="V483" s="2">
        <f t="shared" si="171"/>
        <v>4.4375</v>
      </c>
      <c r="W483" s="2">
        <f t="shared" si="172"/>
        <v>13.774999999999999</v>
      </c>
      <c r="X483" s="2">
        <f t="shared" si="173"/>
        <v>-9.542500000000004</v>
      </c>
      <c r="Y483" s="2">
        <f t="shared" si="173"/>
        <v>-9.542500000000004</v>
      </c>
      <c r="Z483" s="2">
        <f t="shared" si="173"/>
        <v>-9.542500000000004</v>
      </c>
      <c r="AA483" s="2">
        <f t="shared" si="174"/>
        <v>56.425000000000004</v>
      </c>
      <c r="AB483" s="61">
        <f t="shared" si="175"/>
        <v>57.255000000000024</v>
      </c>
      <c r="AC483" s="61">
        <f t="shared" si="176"/>
        <v>113.68000000000004</v>
      </c>
      <c r="AD483" s="2">
        <f t="shared" si="177"/>
        <v>9.542500000000004</v>
      </c>
      <c r="AE483" s="2">
        <f t="shared" si="180"/>
        <v>0</v>
      </c>
      <c r="AF483" s="52">
        <f t="shared" si="178"/>
        <v>113.68000000000004</v>
      </c>
      <c r="AG483" s="2">
        <f t="shared" si="181"/>
        <v>47.71250000000002</v>
      </c>
      <c r="AH483" s="67">
        <f t="shared" si="182"/>
        <v>0.26135285969641414</v>
      </c>
      <c r="AI483" s="67">
        <f t="shared" si="183"/>
        <v>0.73864714030358591</v>
      </c>
      <c r="AJ483" s="2">
        <f t="shared" si="184"/>
        <v>434.96750000000009</v>
      </c>
      <c r="AK483" s="2">
        <f t="shared" si="185"/>
        <v>869.93500000000017</v>
      </c>
    </row>
    <row r="484" spans="1:37" hidden="1">
      <c r="A484" t="s">
        <v>720</v>
      </c>
      <c r="B484">
        <v>1</v>
      </c>
      <c r="C484" s="2">
        <f>VLOOKUP(A484,LB460_CO!B:L,11,0)</f>
        <v>87.394791666666663</v>
      </c>
      <c r="D484" s="2">
        <f>'c'!$B$7</f>
        <v>47.125</v>
      </c>
      <c r="E484" s="2">
        <f t="shared" si="163"/>
        <v>134.51979166666666</v>
      </c>
      <c r="F484" s="2">
        <f>'c'!$E$8</f>
        <v>123.57500000000002</v>
      </c>
      <c r="G484" s="52">
        <f t="shared" si="164"/>
        <v>258.09479166666665</v>
      </c>
      <c r="H484" s="52">
        <f t="shared" si="179"/>
        <v>258.09479166666665</v>
      </c>
      <c r="I484" s="2">
        <f t="shared" si="165"/>
        <v>26.903958333333332</v>
      </c>
      <c r="J484" s="2">
        <f>propocet!$L$2</f>
        <v>18.9375</v>
      </c>
      <c r="K484" s="2">
        <f>propocet!$L$5</f>
        <v>23.362499999999997</v>
      </c>
      <c r="L484" s="2">
        <f>propocet!$L$9</f>
        <v>22.787500000000001</v>
      </c>
      <c r="M484" s="2">
        <f>propocet!$L$11</f>
        <v>16.7</v>
      </c>
      <c r="N484" s="2">
        <f>propocet!$L$12</f>
        <v>25.5625</v>
      </c>
      <c r="O484" s="2">
        <f>propocet!$L$13</f>
        <v>16.225000000000001</v>
      </c>
      <c r="P484" s="61">
        <f t="shared" si="166"/>
        <v>26.903958333333332</v>
      </c>
      <c r="Q484" s="52">
        <v>30</v>
      </c>
      <c r="R484" s="2">
        <f t="shared" si="167"/>
        <v>11.0625</v>
      </c>
      <c r="S484" s="2">
        <f t="shared" si="168"/>
        <v>6.6375000000000028</v>
      </c>
      <c r="T484" s="2">
        <f t="shared" si="169"/>
        <v>7.2124999999999986</v>
      </c>
      <c r="U484" s="2">
        <f t="shared" si="170"/>
        <v>13.3</v>
      </c>
      <c r="V484" s="2">
        <f t="shared" si="171"/>
        <v>4.4375</v>
      </c>
      <c r="W484" s="2">
        <f t="shared" si="172"/>
        <v>13.774999999999999</v>
      </c>
      <c r="X484" s="2">
        <f t="shared" si="173"/>
        <v>3.0960416666666681</v>
      </c>
      <c r="Y484" s="2">
        <f t="shared" si="173"/>
        <v>3.0960416666666681</v>
      </c>
      <c r="Z484" s="2">
        <f t="shared" si="173"/>
        <v>3.0960416666666681</v>
      </c>
      <c r="AA484" s="2">
        <f t="shared" si="174"/>
        <v>56.425000000000004</v>
      </c>
      <c r="AB484" s="61">
        <f t="shared" si="175"/>
        <v>0</v>
      </c>
      <c r="AC484" s="61">
        <f t="shared" si="176"/>
        <v>56.425000000000004</v>
      </c>
      <c r="AD484" s="2">
        <f t="shared" si="177"/>
        <v>-3.0960416666666681</v>
      </c>
      <c r="AE484" s="2">
        <f t="shared" si="180"/>
        <v>15.480208333333341</v>
      </c>
      <c r="AF484" s="52">
        <f t="shared" si="178"/>
        <v>71.905208333333348</v>
      </c>
      <c r="AG484" s="2">
        <f t="shared" si="181"/>
        <v>0</v>
      </c>
      <c r="AH484" s="67">
        <f t="shared" si="182"/>
        <v>0.21789457070707074</v>
      </c>
      <c r="AI484" s="67">
        <f t="shared" si="183"/>
        <v>0.78210542929292926</v>
      </c>
      <c r="AJ484" s="2">
        <f t="shared" si="184"/>
        <v>330</v>
      </c>
      <c r="AK484" s="2">
        <f t="shared" si="185"/>
        <v>330</v>
      </c>
    </row>
    <row r="485" spans="1:37">
      <c r="A485" t="s">
        <v>574</v>
      </c>
      <c r="B485">
        <v>6</v>
      </c>
      <c r="C485" s="2">
        <f>VLOOKUP(A485,LB460_CO!B:L,11,0)</f>
        <v>106.96666666666665</v>
      </c>
      <c r="D485" s="2">
        <f>'c'!$B$7</f>
        <v>47.125</v>
      </c>
      <c r="E485" s="2">
        <f t="shared" si="163"/>
        <v>154.09166666666664</v>
      </c>
      <c r="F485" s="2">
        <f>'c'!$E$8</f>
        <v>123.57500000000002</v>
      </c>
      <c r="G485" s="52">
        <f t="shared" si="164"/>
        <v>277.66666666666663</v>
      </c>
      <c r="H485" s="52">
        <f t="shared" si="179"/>
        <v>1665.9999999999998</v>
      </c>
      <c r="I485" s="2">
        <f t="shared" si="165"/>
        <v>30.818333333333328</v>
      </c>
      <c r="J485" s="2">
        <f>propocet!$L$2</f>
        <v>18.9375</v>
      </c>
      <c r="K485" s="2">
        <f>propocet!$L$5</f>
        <v>23.362499999999997</v>
      </c>
      <c r="L485" s="2">
        <f>propocet!$L$9</f>
        <v>22.787500000000001</v>
      </c>
      <c r="M485" s="2">
        <f>propocet!$L$11</f>
        <v>16.7</v>
      </c>
      <c r="N485" s="2">
        <f>propocet!$L$12</f>
        <v>25.5625</v>
      </c>
      <c r="O485" s="2">
        <f>propocet!$L$13</f>
        <v>16.225000000000001</v>
      </c>
      <c r="P485" s="61">
        <f t="shared" si="166"/>
        <v>30.818333333333328</v>
      </c>
      <c r="Q485" s="52">
        <v>30</v>
      </c>
      <c r="R485" s="2">
        <f t="shared" si="167"/>
        <v>11.0625</v>
      </c>
      <c r="S485" s="2">
        <f t="shared" si="168"/>
        <v>6.6375000000000028</v>
      </c>
      <c r="T485" s="2">
        <f t="shared" si="169"/>
        <v>7.2124999999999986</v>
      </c>
      <c r="U485" s="2">
        <f t="shared" si="170"/>
        <v>13.3</v>
      </c>
      <c r="V485" s="2">
        <f t="shared" si="171"/>
        <v>4.4375</v>
      </c>
      <c r="W485" s="2">
        <f t="shared" si="172"/>
        <v>13.774999999999999</v>
      </c>
      <c r="X485" s="2">
        <f t="shared" si="173"/>
        <v>-0.81833333333332803</v>
      </c>
      <c r="Y485" s="2">
        <f t="shared" si="173"/>
        <v>-0.81833333333332803</v>
      </c>
      <c r="Z485" s="2">
        <f t="shared" si="173"/>
        <v>-0.81833333333332803</v>
      </c>
      <c r="AA485" s="2">
        <f t="shared" si="174"/>
        <v>56.425000000000004</v>
      </c>
      <c r="AB485" s="61">
        <f t="shared" si="175"/>
        <v>4.9099999999999682</v>
      </c>
      <c r="AC485" s="61">
        <f t="shared" si="176"/>
        <v>61.334999999999972</v>
      </c>
      <c r="AD485" s="2">
        <f t="shared" si="177"/>
        <v>0.81833333333332803</v>
      </c>
      <c r="AE485" s="2">
        <f t="shared" si="180"/>
        <v>0</v>
      </c>
      <c r="AF485" s="52">
        <f t="shared" si="178"/>
        <v>61.334999999999972</v>
      </c>
      <c r="AG485" s="2">
        <f t="shared" si="181"/>
        <v>4.0916666666666401</v>
      </c>
      <c r="AH485" s="67">
        <f t="shared" si="182"/>
        <v>0.18092831402008835</v>
      </c>
      <c r="AI485" s="67">
        <f t="shared" si="183"/>
        <v>0.81907168597991165</v>
      </c>
      <c r="AJ485" s="2">
        <f t="shared" si="184"/>
        <v>339.00166666666661</v>
      </c>
      <c r="AK485" s="2">
        <f t="shared" si="185"/>
        <v>2034.0099999999998</v>
      </c>
    </row>
    <row r="486" spans="1:37" hidden="1">
      <c r="A486" t="s">
        <v>575</v>
      </c>
      <c r="B486">
        <v>2</v>
      </c>
      <c r="C486" s="2">
        <f>VLOOKUP(A486,LB460_CO!B:L,11,0)</f>
        <v>92.752083333333331</v>
      </c>
      <c r="D486" s="2">
        <f>'c'!$B$7</f>
        <v>47.125</v>
      </c>
      <c r="E486" s="2">
        <f t="shared" si="163"/>
        <v>139.87708333333333</v>
      </c>
      <c r="F486" s="2">
        <f>'c'!$E$8</f>
        <v>123.57500000000002</v>
      </c>
      <c r="G486" s="52">
        <f t="shared" si="164"/>
        <v>263.45208333333335</v>
      </c>
      <c r="H486" s="52">
        <f t="shared" si="179"/>
        <v>526.9041666666667</v>
      </c>
      <c r="I486" s="2">
        <f t="shared" si="165"/>
        <v>27.975416666666668</v>
      </c>
      <c r="J486" s="2">
        <f>propocet!$L$2</f>
        <v>18.9375</v>
      </c>
      <c r="K486" s="2">
        <f>propocet!$L$5</f>
        <v>23.362499999999997</v>
      </c>
      <c r="L486" s="2">
        <f>propocet!$L$9</f>
        <v>22.787500000000001</v>
      </c>
      <c r="M486" s="2">
        <f>propocet!$L$11</f>
        <v>16.7</v>
      </c>
      <c r="N486" s="2">
        <f>propocet!$L$12</f>
        <v>25.5625</v>
      </c>
      <c r="O486" s="2">
        <f>propocet!$L$13</f>
        <v>16.225000000000001</v>
      </c>
      <c r="P486" s="61">
        <f t="shared" si="166"/>
        <v>27.975416666666668</v>
      </c>
      <c r="Q486" s="52">
        <v>30</v>
      </c>
      <c r="R486" s="2">
        <f t="shared" si="167"/>
        <v>11.0625</v>
      </c>
      <c r="S486" s="2">
        <f t="shared" si="168"/>
        <v>6.6375000000000028</v>
      </c>
      <c r="T486" s="2">
        <f t="shared" si="169"/>
        <v>7.2124999999999986</v>
      </c>
      <c r="U486" s="2">
        <f t="shared" si="170"/>
        <v>13.3</v>
      </c>
      <c r="V486" s="2">
        <f t="shared" si="171"/>
        <v>4.4375</v>
      </c>
      <c r="W486" s="2">
        <f t="shared" si="172"/>
        <v>13.774999999999999</v>
      </c>
      <c r="X486" s="2">
        <f t="shared" si="173"/>
        <v>2.0245833333333323</v>
      </c>
      <c r="Y486" s="2">
        <f t="shared" si="173"/>
        <v>2.0245833333333323</v>
      </c>
      <c r="Z486" s="2">
        <f t="shared" si="173"/>
        <v>2.0245833333333323</v>
      </c>
      <c r="AA486" s="2">
        <f t="shared" si="174"/>
        <v>56.425000000000004</v>
      </c>
      <c r="AB486" s="61">
        <f t="shared" si="175"/>
        <v>0</v>
      </c>
      <c r="AC486" s="61">
        <f t="shared" si="176"/>
        <v>56.425000000000004</v>
      </c>
      <c r="AD486" s="2">
        <f t="shared" si="177"/>
        <v>-2.0245833333333323</v>
      </c>
      <c r="AE486" s="2">
        <f t="shared" si="180"/>
        <v>10.122916666666661</v>
      </c>
      <c r="AF486" s="52">
        <f t="shared" si="178"/>
        <v>66.547916666666666</v>
      </c>
      <c r="AG486" s="2">
        <f t="shared" si="181"/>
        <v>0</v>
      </c>
      <c r="AH486" s="67">
        <f t="shared" si="182"/>
        <v>0.20166035353535353</v>
      </c>
      <c r="AI486" s="67">
        <f t="shared" si="183"/>
        <v>0.7983396464646465</v>
      </c>
      <c r="AJ486" s="2">
        <f t="shared" si="184"/>
        <v>330</v>
      </c>
      <c r="AK486" s="2">
        <f t="shared" si="185"/>
        <v>660</v>
      </c>
    </row>
    <row r="487" spans="1:37">
      <c r="A487" t="s">
        <v>516</v>
      </c>
      <c r="B487">
        <v>1</v>
      </c>
      <c r="C487" s="2">
        <f>VLOOKUP(A487,LB460_CO!B:L,11,0)</f>
        <v>119.00416666666666</v>
      </c>
      <c r="D487" s="2">
        <f>'c'!$B$7</f>
        <v>47.125</v>
      </c>
      <c r="E487" s="2">
        <f t="shared" si="163"/>
        <v>166.12916666666666</v>
      </c>
      <c r="F487" s="2">
        <f>'c'!$E$8</f>
        <v>123.57500000000002</v>
      </c>
      <c r="G487" s="52">
        <f t="shared" si="164"/>
        <v>289.70416666666665</v>
      </c>
      <c r="H487" s="52">
        <f t="shared" si="179"/>
        <v>289.70416666666665</v>
      </c>
      <c r="I487" s="2">
        <f t="shared" si="165"/>
        <v>33.225833333333334</v>
      </c>
      <c r="J487" s="2">
        <f>propocet!$L$2</f>
        <v>18.9375</v>
      </c>
      <c r="K487" s="2">
        <f>propocet!$L$5</f>
        <v>23.362499999999997</v>
      </c>
      <c r="L487" s="2">
        <f>propocet!$L$9</f>
        <v>22.787500000000001</v>
      </c>
      <c r="M487" s="2">
        <f>propocet!$L$11</f>
        <v>16.7</v>
      </c>
      <c r="N487" s="2">
        <f>propocet!$L$12</f>
        <v>25.5625</v>
      </c>
      <c r="O487" s="2">
        <f>propocet!$L$13</f>
        <v>16.225000000000001</v>
      </c>
      <c r="P487" s="61">
        <f t="shared" si="166"/>
        <v>33.225833333333334</v>
      </c>
      <c r="Q487" s="52">
        <v>30</v>
      </c>
      <c r="R487" s="2">
        <f t="shared" si="167"/>
        <v>11.0625</v>
      </c>
      <c r="S487" s="2">
        <f t="shared" si="168"/>
        <v>6.6375000000000028</v>
      </c>
      <c r="T487" s="2">
        <f t="shared" si="169"/>
        <v>7.2124999999999986</v>
      </c>
      <c r="U487" s="2">
        <f t="shared" si="170"/>
        <v>13.3</v>
      </c>
      <c r="V487" s="2">
        <f t="shared" si="171"/>
        <v>4.4375</v>
      </c>
      <c r="W487" s="2">
        <f t="shared" si="172"/>
        <v>13.774999999999999</v>
      </c>
      <c r="X487" s="2">
        <f t="shared" si="173"/>
        <v>-3.225833333333334</v>
      </c>
      <c r="Y487" s="2">
        <f t="shared" si="173"/>
        <v>-3.225833333333334</v>
      </c>
      <c r="Z487" s="2">
        <f t="shared" si="173"/>
        <v>-3.225833333333334</v>
      </c>
      <c r="AA487" s="2">
        <f t="shared" si="174"/>
        <v>56.425000000000004</v>
      </c>
      <c r="AB487" s="61">
        <f t="shared" si="175"/>
        <v>19.355000000000004</v>
      </c>
      <c r="AC487" s="61">
        <f t="shared" si="176"/>
        <v>75.78</v>
      </c>
      <c r="AD487" s="2">
        <f t="shared" si="177"/>
        <v>3.225833333333334</v>
      </c>
      <c r="AE487" s="2">
        <f t="shared" si="180"/>
        <v>0</v>
      </c>
      <c r="AF487" s="52">
        <f t="shared" si="178"/>
        <v>75.78</v>
      </c>
      <c r="AG487" s="2">
        <f t="shared" si="181"/>
        <v>16.12916666666667</v>
      </c>
      <c r="AH487" s="67">
        <f t="shared" si="182"/>
        <v>0.20734140329836448</v>
      </c>
      <c r="AI487" s="67">
        <f t="shared" si="183"/>
        <v>0.79265859670163552</v>
      </c>
      <c r="AJ487" s="2">
        <f t="shared" si="184"/>
        <v>365.48416666666662</v>
      </c>
      <c r="AK487" s="2">
        <f t="shared" si="185"/>
        <v>365.48416666666662</v>
      </c>
    </row>
    <row r="488" spans="1:37">
      <c r="A488" t="s">
        <v>714</v>
      </c>
      <c r="B488">
        <v>1</v>
      </c>
      <c r="C488" s="2">
        <f>VLOOKUP(A488,LB460_CO!B:L,11,0)</f>
        <v>177.84583333333333</v>
      </c>
      <c r="D488" s="2">
        <f>'c'!$B$7</f>
        <v>47.125</v>
      </c>
      <c r="E488" s="2">
        <f t="shared" si="163"/>
        <v>224.97083333333333</v>
      </c>
      <c r="F488" s="2">
        <f>'c'!$E$8</f>
        <v>123.57500000000002</v>
      </c>
      <c r="G488" s="52">
        <f t="shared" si="164"/>
        <v>348.54583333333335</v>
      </c>
      <c r="H488" s="52">
        <f t="shared" si="179"/>
        <v>348.54583333333335</v>
      </c>
      <c r="I488" s="2">
        <f t="shared" si="165"/>
        <v>44.994166666666665</v>
      </c>
      <c r="J488" s="2">
        <f>propocet!$L$2</f>
        <v>18.9375</v>
      </c>
      <c r="K488" s="2">
        <f>propocet!$L$5</f>
        <v>23.362499999999997</v>
      </c>
      <c r="L488" s="2">
        <f>propocet!$L$9</f>
        <v>22.787500000000001</v>
      </c>
      <c r="M488" s="2">
        <f>propocet!$L$11</f>
        <v>16.7</v>
      </c>
      <c r="N488" s="2">
        <f>propocet!$L$12</f>
        <v>25.5625</v>
      </c>
      <c r="O488" s="2">
        <f>propocet!$L$13</f>
        <v>16.225000000000001</v>
      </c>
      <c r="P488" s="61">
        <f t="shared" si="166"/>
        <v>44.994166666666665</v>
      </c>
      <c r="Q488" s="52">
        <v>30</v>
      </c>
      <c r="R488" s="2">
        <f t="shared" si="167"/>
        <v>11.0625</v>
      </c>
      <c r="S488" s="2">
        <f t="shared" si="168"/>
        <v>6.6375000000000028</v>
      </c>
      <c r="T488" s="2">
        <f t="shared" si="169"/>
        <v>7.2124999999999986</v>
      </c>
      <c r="U488" s="2">
        <f t="shared" si="170"/>
        <v>13.3</v>
      </c>
      <c r="V488" s="2">
        <f t="shared" si="171"/>
        <v>4.4375</v>
      </c>
      <c r="W488" s="2">
        <f t="shared" si="172"/>
        <v>13.774999999999999</v>
      </c>
      <c r="X488" s="2">
        <f t="shared" si="173"/>
        <v>-14.994166666666665</v>
      </c>
      <c r="Y488" s="2">
        <f t="shared" si="173"/>
        <v>-14.994166666666665</v>
      </c>
      <c r="Z488" s="2">
        <f t="shared" si="173"/>
        <v>-14.994166666666665</v>
      </c>
      <c r="AA488" s="2">
        <f t="shared" si="174"/>
        <v>56.425000000000004</v>
      </c>
      <c r="AB488" s="61">
        <f t="shared" si="175"/>
        <v>89.964999999999989</v>
      </c>
      <c r="AC488" s="61">
        <f t="shared" si="176"/>
        <v>146.38999999999999</v>
      </c>
      <c r="AD488" s="2">
        <f t="shared" si="177"/>
        <v>14.994166666666665</v>
      </c>
      <c r="AE488" s="2">
        <f t="shared" si="180"/>
        <v>0</v>
      </c>
      <c r="AF488" s="52">
        <f t="shared" si="178"/>
        <v>146.38999999999999</v>
      </c>
      <c r="AG488" s="2">
        <f t="shared" si="181"/>
        <v>74.970833333333331</v>
      </c>
      <c r="AH488" s="67">
        <f t="shared" si="182"/>
        <v>0.29577571503376698</v>
      </c>
      <c r="AI488" s="67">
        <f t="shared" si="183"/>
        <v>0.70422428496623302</v>
      </c>
      <c r="AJ488" s="2">
        <f t="shared" si="184"/>
        <v>494.93583333333333</v>
      </c>
      <c r="AK488" s="2">
        <f t="shared" si="185"/>
        <v>494.93583333333333</v>
      </c>
    </row>
    <row r="489" spans="1:37">
      <c r="A489" t="s">
        <v>367</v>
      </c>
      <c r="B489">
        <v>3</v>
      </c>
      <c r="C489" s="2">
        <f>VLOOKUP(A489,LB460_CO!B:L,11,0)</f>
        <v>130.62708333333333</v>
      </c>
      <c r="D489" s="2">
        <f>'c'!$B$7</f>
        <v>47.125</v>
      </c>
      <c r="E489" s="2">
        <f t="shared" si="163"/>
        <v>177.75208333333333</v>
      </c>
      <c r="F489" s="2">
        <f>'c'!$E$8</f>
        <v>123.57500000000002</v>
      </c>
      <c r="G489" s="52">
        <f t="shared" si="164"/>
        <v>301.32708333333335</v>
      </c>
      <c r="H489" s="52">
        <f t="shared" si="179"/>
        <v>903.98125000000005</v>
      </c>
      <c r="I489" s="2">
        <f t="shared" si="165"/>
        <v>35.550416666666663</v>
      </c>
      <c r="J489" s="2">
        <f>propocet!$L$2</f>
        <v>18.9375</v>
      </c>
      <c r="K489" s="2">
        <f>propocet!$L$5</f>
        <v>23.362499999999997</v>
      </c>
      <c r="L489" s="2">
        <f>propocet!$L$9</f>
        <v>22.787500000000001</v>
      </c>
      <c r="M489" s="2">
        <f>propocet!$L$11</f>
        <v>16.7</v>
      </c>
      <c r="N489" s="2">
        <f>propocet!$L$12</f>
        <v>25.5625</v>
      </c>
      <c r="O489" s="2">
        <f>propocet!$L$13</f>
        <v>16.225000000000001</v>
      </c>
      <c r="P489" s="61">
        <f t="shared" si="166"/>
        <v>35.550416666666663</v>
      </c>
      <c r="Q489" s="52">
        <v>30</v>
      </c>
      <c r="R489" s="2">
        <f t="shared" si="167"/>
        <v>11.0625</v>
      </c>
      <c r="S489" s="2">
        <f t="shared" si="168"/>
        <v>6.6375000000000028</v>
      </c>
      <c r="T489" s="2">
        <f t="shared" si="169"/>
        <v>7.2124999999999986</v>
      </c>
      <c r="U489" s="2">
        <f t="shared" si="170"/>
        <v>13.3</v>
      </c>
      <c r="V489" s="2">
        <f t="shared" si="171"/>
        <v>4.4375</v>
      </c>
      <c r="W489" s="2">
        <f t="shared" si="172"/>
        <v>13.774999999999999</v>
      </c>
      <c r="X489" s="2">
        <f t="shared" si="173"/>
        <v>-5.5504166666666634</v>
      </c>
      <c r="Y489" s="2">
        <f t="shared" si="173"/>
        <v>-5.5504166666666634</v>
      </c>
      <c r="Z489" s="2">
        <f t="shared" si="173"/>
        <v>-5.5504166666666634</v>
      </c>
      <c r="AA489" s="2">
        <f t="shared" si="174"/>
        <v>56.425000000000004</v>
      </c>
      <c r="AB489" s="61">
        <f t="shared" si="175"/>
        <v>33.302499999999981</v>
      </c>
      <c r="AC489" s="61">
        <f t="shared" si="176"/>
        <v>89.727499999999992</v>
      </c>
      <c r="AD489" s="2">
        <f t="shared" si="177"/>
        <v>5.5504166666666634</v>
      </c>
      <c r="AE489" s="2">
        <f t="shared" si="180"/>
        <v>0</v>
      </c>
      <c r="AF489" s="52">
        <f t="shared" si="178"/>
        <v>89.727499999999992</v>
      </c>
      <c r="AG489" s="2">
        <f t="shared" si="181"/>
        <v>27.752083333333317</v>
      </c>
      <c r="AH489" s="67">
        <f t="shared" si="182"/>
        <v>0.22945006611395893</v>
      </c>
      <c r="AI489" s="67">
        <f t="shared" si="183"/>
        <v>0.77054993388604109</v>
      </c>
      <c r="AJ489" s="2">
        <f t="shared" si="184"/>
        <v>391.05458333333331</v>
      </c>
      <c r="AK489" s="2">
        <f t="shared" si="185"/>
        <v>1173.1637499999999</v>
      </c>
    </row>
    <row r="490" spans="1:37">
      <c r="A490" t="s">
        <v>309</v>
      </c>
      <c r="B490">
        <v>2</v>
      </c>
      <c r="C490" s="2">
        <f>VLOOKUP(A490,LB460_CO!B:L,11,0)</f>
        <v>168.61666666666667</v>
      </c>
      <c r="D490" s="2">
        <f>'c'!$B$7</f>
        <v>47.125</v>
      </c>
      <c r="E490" s="2">
        <f t="shared" si="163"/>
        <v>215.74166666666667</v>
      </c>
      <c r="F490" s="2">
        <f>'c'!$E$8</f>
        <v>123.57500000000002</v>
      </c>
      <c r="G490" s="52">
        <f t="shared" si="164"/>
        <v>339.31666666666672</v>
      </c>
      <c r="H490" s="52">
        <f t="shared" si="179"/>
        <v>678.63333333333344</v>
      </c>
      <c r="I490" s="2">
        <f t="shared" si="165"/>
        <v>43.148333333333333</v>
      </c>
      <c r="J490" s="2">
        <f>propocet!$L$2</f>
        <v>18.9375</v>
      </c>
      <c r="K490" s="2">
        <f>propocet!$L$5</f>
        <v>23.362499999999997</v>
      </c>
      <c r="L490" s="2">
        <f>propocet!$L$9</f>
        <v>22.787500000000001</v>
      </c>
      <c r="M490" s="2">
        <f>propocet!$L$11</f>
        <v>16.7</v>
      </c>
      <c r="N490" s="2">
        <f>propocet!$L$12</f>
        <v>25.5625</v>
      </c>
      <c r="O490" s="2">
        <f>propocet!$L$13</f>
        <v>16.225000000000001</v>
      </c>
      <c r="P490" s="61">
        <f t="shared" si="166"/>
        <v>43.148333333333333</v>
      </c>
      <c r="Q490" s="52">
        <v>30</v>
      </c>
      <c r="R490" s="2">
        <f t="shared" si="167"/>
        <v>11.0625</v>
      </c>
      <c r="S490" s="2">
        <f t="shared" si="168"/>
        <v>6.6375000000000028</v>
      </c>
      <c r="T490" s="2">
        <f t="shared" si="169"/>
        <v>7.2124999999999986</v>
      </c>
      <c r="U490" s="2">
        <f t="shared" si="170"/>
        <v>13.3</v>
      </c>
      <c r="V490" s="2">
        <f t="shared" si="171"/>
        <v>4.4375</v>
      </c>
      <c r="W490" s="2">
        <f t="shared" si="172"/>
        <v>13.774999999999999</v>
      </c>
      <c r="X490" s="2">
        <f t="shared" si="173"/>
        <v>-13.148333333333333</v>
      </c>
      <c r="Y490" s="2">
        <f t="shared" si="173"/>
        <v>-13.148333333333333</v>
      </c>
      <c r="Z490" s="2">
        <f t="shared" si="173"/>
        <v>-13.148333333333333</v>
      </c>
      <c r="AA490" s="2">
        <f t="shared" si="174"/>
        <v>56.425000000000004</v>
      </c>
      <c r="AB490" s="61">
        <f t="shared" si="175"/>
        <v>78.89</v>
      </c>
      <c r="AC490" s="61">
        <f t="shared" si="176"/>
        <v>135.315</v>
      </c>
      <c r="AD490" s="2">
        <f t="shared" si="177"/>
        <v>13.148333333333333</v>
      </c>
      <c r="AE490" s="2">
        <f t="shared" si="180"/>
        <v>0</v>
      </c>
      <c r="AF490" s="52">
        <f t="shared" si="178"/>
        <v>135.315</v>
      </c>
      <c r="AG490" s="2">
        <f t="shared" si="181"/>
        <v>65.741666666666674</v>
      </c>
      <c r="AH490" s="67">
        <f t="shared" si="182"/>
        <v>0.28509475768929593</v>
      </c>
      <c r="AI490" s="67">
        <f t="shared" si="183"/>
        <v>0.71490524231070407</v>
      </c>
      <c r="AJ490" s="2">
        <f t="shared" si="184"/>
        <v>474.63166666666672</v>
      </c>
      <c r="AK490" s="2">
        <f t="shared" si="185"/>
        <v>949.26333333333343</v>
      </c>
    </row>
    <row r="491" spans="1:37">
      <c r="A491" t="s">
        <v>265</v>
      </c>
      <c r="B491">
        <v>1</v>
      </c>
      <c r="C491" s="2">
        <f>VLOOKUP(A491,LB460_CO!B:L,11,0)</f>
        <v>199.78750000000002</v>
      </c>
      <c r="D491" s="2">
        <f>'c'!$B$7</f>
        <v>47.125</v>
      </c>
      <c r="E491" s="2">
        <f t="shared" si="163"/>
        <v>246.91250000000002</v>
      </c>
      <c r="F491" s="2">
        <f>'c'!$E$8</f>
        <v>123.57500000000002</v>
      </c>
      <c r="G491" s="52">
        <f t="shared" si="164"/>
        <v>370.48750000000007</v>
      </c>
      <c r="H491" s="52">
        <f t="shared" si="179"/>
        <v>370.48750000000007</v>
      </c>
      <c r="I491" s="2">
        <f t="shared" si="165"/>
        <v>49.382500000000007</v>
      </c>
      <c r="J491" s="2">
        <f>propocet!$L$2</f>
        <v>18.9375</v>
      </c>
      <c r="K491" s="2">
        <f>propocet!$L$5</f>
        <v>23.362499999999997</v>
      </c>
      <c r="L491" s="2">
        <f>propocet!$L$9</f>
        <v>22.787500000000001</v>
      </c>
      <c r="M491" s="2">
        <f>propocet!$L$11</f>
        <v>16.7</v>
      </c>
      <c r="N491" s="2">
        <f>propocet!$L$12</f>
        <v>25.5625</v>
      </c>
      <c r="O491" s="2">
        <f>propocet!$L$13</f>
        <v>16.225000000000001</v>
      </c>
      <c r="P491" s="61">
        <f t="shared" si="166"/>
        <v>49.382500000000007</v>
      </c>
      <c r="Q491" s="52">
        <v>30</v>
      </c>
      <c r="R491" s="2">
        <f t="shared" si="167"/>
        <v>11.0625</v>
      </c>
      <c r="S491" s="2">
        <f t="shared" si="168"/>
        <v>6.6375000000000028</v>
      </c>
      <c r="T491" s="2">
        <f t="shared" si="169"/>
        <v>7.2124999999999986</v>
      </c>
      <c r="U491" s="2">
        <f t="shared" si="170"/>
        <v>13.3</v>
      </c>
      <c r="V491" s="2">
        <f t="shared" si="171"/>
        <v>4.4375</v>
      </c>
      <c r="W491" s="2">
        <f t="shared" si="172"/>
        <v>13.774999999999999</v>
      </c>
      <c r="X491" s="2">
        <f t="shared" si="173"/>
        <v>-19.382500000000007</v>
      </c>
      <c r="Y491" s="2">
        <f t="shared" si="173"/>
        <v>-19.382500000000007</v>
      </c>
      <c r="Z491" s="2">
        <f t="shared" si="173"/>
        <v>-19.382500000000007</v>
      </c>
      <c r="AA491" s="2">
        <f t="shared" si="174"/>
        <v>56.425000000000004</v>
      </c>
      <c r="AB491" s="61">
        <f t="shared" si="175"/>
        <v>116.29500000000004</v>
      </c>
      <c r="AC491" s="61">
        <f t="shared" si="176"/>
        <v>172.72000000000006</v>
      </c>
      <c r="AD491" s="2">
        <f t="shared" si="177"/>
        <v>19.382500000000007</v>
      </c>
      <c r="AE491" s="2">
        <f t="shared" si="180"/>
        <v>0</v>
      </c>
      <c r="AF491" s="52">
        <f t="shared" si="178"/>
        <v>172.72000000000006</v>
      </c>
      <c r="AG491" s="2">
        <f t="shared" si="181"/>
        <v>96.912500000000037</v>
      </c>
      <c r="AH491" s="67">
        <f t="shared" si="182"/>
        <v>0.3179632092708588</v>
      </c>
      <c r="AI491" s="67">
        <f t="shared" si="183"/>
        <v>0.68203679072914114</v>
      </c>
      <c r="AJ491" s="2">
        <f t="shared" si="184"/>
        <v>543.2075000000001</v>
      </c>
      <c r="AK491" s="2">
        <f t="shared" si="185"/>
        <v>543.2075000000001</v>
      </c>
    </row>
    <row r="492" spans="1:37">
      <c r="A492" t="s">
        <v>266</v>
      </c>
      <c r="B492">
        <v>5</v>
      </c>
      <c r="C492" s="2">
        <f>VLOOKUP(A492,LB460_CO!B:L,11,0)</f>
        <v>140.22916666666669</v>
      </c>
      <c r="D492" s="2">
        <f>'c'!$B$7</f>
        <v>47.125</v>
      </c>
      <c r="E492" s="2">
        <f t="shared" si="163"/>
        <v>187.35416666666669</v>
      </c>
      <c r="F492" s="2">
        <f>'c'!$E$8</f>
        <v>123.57500000000002</v>
      </c>
      <c r="G492" s="52">
        <f t="shared" si="164"/>
        <v>310.92916666666667</v>
      </c>
      <c r="H492" s="52">
        <f t="shared" si="179"/>
        <v>1554.6458333333335</v>
      </c>
      <c r="I492" s="2">
        <f t="shared" si="165"/>
        <v>37.470833333333339</v>
      </c>
      <c r="J492" s="2">
        <f>propocet!$L$2</f>
        <v>18.9375</v>
      </c>
      <c r="K492" s="2">
        <f>propocet!$L$5</f>
        <v>23.362499999999997</v>
      </c>
      <c r="L492" s="2">
        <f>propocet!$L$9</f>
        <v>22.787500000000001</v>
      </c>
      <c r="M492" s="2">
        <f>propocet!$L$11</f>
        <v>16.7</v>
      </c>
      <c r="N492" s="2">
        <f>propocet!$L$12</f>
        <v>25.5625</v>
      </c>
      <c r="O492" s="2">
        <f>propocet!$L$13</f>
        <v>16.225000000000001</v>
      </c>
      <c r="P492" s="61">
        <f t="shared" si="166"/>
        <v>37.470833333333339</v>
      </c>
      <c r="Q492" s="52">
        <v>30</v>
      </c>
      <c r="R492" s="2">
        <f t="shared" si="167"/>
        <v>11.0625</v>
      </c>
      <c r="S492" s="2">
        <f t="shared" si="168"/>
        <v>6.6375000000000028</v>
      </c>
      <c r="T492" s="2">
        <f t="shared" si="169"/>
        <v>7.2124999999999986</v>
      </c>
      <c r="U492" s="2">
        <f t="shared" si="170"/>
        <v>13.3</v>
      </c>
      <c r="V492" s="2">
        <f t="shared" si="171"/>
        <v>4.4375</v>
      </c>
      <c r="W492" s="2">
        <f t="shared" si="172"/>
        <v>13.774999999999999</v>
      </c>
      <c r="X492" s="2">
        <f t="shared" si="173"/>
        <v>-7.4708333333333385</v>
      </c>
      <c r="Y492" s="2">
        <f t="shared" si="173"/>
        <v>-7.4708333333333385</v>
      </c>
      <c r="Z492" s="2">
        <f t="shared" si="173"/>
        <v>-7.4708333333333385</v>
      </c>
      <c r="AA492" s="2">
        <f t="shared" si="174"/>
        <v>56.425000000000004</v>
      </c>
      <c r="AB492" s="61">
        <f t="shared" si="175"/>
        <v>44.825000000000031</v>
      </c>
      <c r="AC492" s="61">
        <f t="shared" si="176"/>
        <v>101.25000000000003</v>
      </c>
      <c r="AD492" s="2">
        <f t="shared" si="177"/>
        <v>7.4708333333333385</v>
      </c>
      <c r="AE492" s="2">
        <f t="shared" si="180"/>
        <v>0</v>
      </c>
      <c r="AF492" s="52">
        <f t="shared" si="178"/>
        <v>101.25000000000003</v>
      </c>
      <c r="AG492" s="2">
        <f t="shared" si="181"/>
        <v>37.354166666666693</v>
      </c>
      <c r="AH492" s="67">
        <f t="shared" si="182"/>
        <v>0.24564560314588116</v>
      </c>
      <c r="AI492" s="67">
        <f t="shared" si="183"/>
        <v>0.75435439685411887</v>
      </c>
      <c r="AJ492" s="2">
        <f t="shared" si="184"/>
        <v>412.17916666666667</v>
      </c>
      <c r="AK492" s="2">
        <f t="shared" si="185"/>
        <v>2060.8958333333335</v>
      </c>
    </row>
    <row r="493" spans="1:37">
      <c r="A493" t="s">
        <v>267</v>
      </c>
      <c r="B493">
        <v>2</v>
      </c>
      <c r="C493" s="2">
        <f>VLOOKUP(A493,LB460_CO!B:L,11,0)</f>
        <v>150.58750000000001</v>
      </c>
      <c r="D493" s="2">
        <f>'c'!$B$7</f>
        <v>47.125</v>
      </c>
      <c r="E493" s="2">
        <f t="shared" si="163"/>
        <v>197.71250000000001</v>
      </c>
      <c r="F493" s="2">
        <f>'c'!$E$8</f>
        <v>123.57500000000002</v>
      </c>
      <c r="G493" s="52">
        <f t="shared" si="164"/>
        <v>321.28750000000002</v>
      </c>
      <c r="H493" s="52">
        <f t="shared" si="179"/>
        <v>642.57500000000005</v>
      </c>
      <c r="I493" s="2">
        <f t="shared" si="165"/>
        <v>39.542500000000004</v>
      </c>
      <c r="J493" s="2">
        <f>propocet!$L$2</f>
        <v>18.9375</v>
      </c>
      <c r="K493" s="2">
        <f>propocet!$L$5</f>
        <v>23.362499999999997</v>
      </c>
      <c r="L493" s="2">
        <f>propocet!$L$9</f>
        <v>22.787500000000001</v>
      </c>
      <c r="M493" s="2">
        <f>propocet!$L$11</f>
        <v>16.7</v>
      </c>
      <c r="N493" s="2">
        <f>propocet!$L$12</f>
        <v>25.5625</v>
      </c>
      <c r="O493" s="2">
        <f>propocet!$L$13</f>
        <v>16.225000000000001</v>
      </c>
      <c r="P493" s="61">
        <f t="shared" si="166"/>
        <v>39.542500000000004</v>
      </c>
      <c r="Q493" s="52">
        <v>30</v>
      </c>
      <c r="R493" s="2">
        <f t="shared" si="167"/>
        <v>11.0625</v>
      </c>
      <c r="S493" s="2">
        <f t="shared" si="168"/>
        <v>6.6375000000000028</v>
      </c>
      <c r="T493" s="2">
        <f t="shared" si="169"/>
        <v>7.2124999999999986</v>
      </c>
      <c r="U493" s="2">
        <f t="shared" si="170"/>
        <v>13.3</v>
      </c>
      <c r="V493" s="2">
        <f t="shared" si="171"/>
        <v>4.4375</v>
      </c>
      <c r="W493" s="2">
        <f t="shared" si="172"/>
        <v>13.774999999999999</v>
      </c>
      <c r="X493" s="2">
        <f t="shared" si="173"/>
        <v>-9.542500000000004</v>
      </c>
      <c r="Y493" s="2">
        <f t="shared" si="173"/>
        <v>-9.542500000000004</v>
      </c>
      <c r="Z493" s="2">
        <f t="shared" si="173"/>
        <v>-9.542500000000004</v>
      </c>
      <c r="AA493" s="2">
        <f t="shared" si="174"/>
        <v>56.425000000000004</v>
      </c>
      <c r="AB493" s="61">
        <f t="shared" si="175"/>
        <v>57.255000000000024</v>
      </c>
      <c r="AC493" s="61">
        <f t="shared" si="176"/>
        <v>113.68000000000004</v>
      </c>
      <c r="AD493" s="2">
        <f t="shared" si="177"/>
        <v>9.542500000000004</v>
      </c>
      <c r="AE493" s="2">
        <f t="shared" si="180"/>
        <v>0</v>
      </c>
      <c r="AF493" s="52">
        <f t="shared" si="178"/>
        <v>113.68000000000004</v>
      </c>
      <c r="AG493" s="2">
        <f t="shared" si="181"/>
        <v>47.71250000000002</v>
      </c>
      <c r="AH493" s="67">
        <f t="shared" si="182"/>
        <v>0.26135285969641414</v>
      </c>
      <c r="AI493" s="67">
        <f t="shared" si="183"/>
        <v>0.73864714030358591</v>
      </c>
      <c r="AJ493" s="2">
        <f t="shared" si="184"/>
        <v>434.96750000000009</v>
      </c>
      <c r="AK493" s="2">
        <f t="shared" si="185"/>
        <v>869.93500000000017</v>
      </c>
    </row>
    <row r="494" spans="1:37">
      <c r="A494" t="s">
        <v>268</v>
      </c>
      <c r="B494">
        <v>3</v>
      </c>
      <c r="C494" s="2">
        <f>VLOOKUP(A494,LB460_CO!B:L,11,0)</f>
        <v>150.58750000000001</v>
      </c>
      <c r="D494" s="2">
        <f>'c'!$B$7</f>
        <v>47.125</v>
      </c>
      <c r="E494" s="2">
        <f t="shared" si="163"/>
        <v>197.71250000000001</v>
      </c>
      <c r="F494" s="2">
        <f>'c'!$E$8</f>
        <v>123.57500000000002</v>
      </c>
      <c r="G494" s="52">
        <f t="shared" si="164"/>
        <v>321.28750000000002</v>
      </c>
      <c r="H494" s="52">
        <f t="shared" si="179"/>
        <v>963.86250000000007</v>
      </c>
      <c r="I494" s="2">
        <f t="shared" si="165"/>
        <v>39.542500000000004</v>
      </c>
      <c r="J494" s="2">
        <f>propocet!$L$2</f>
        <v>18.9375</v>
      </c>
      <c r="K494" s="2">
        <f>propocet!$L$5</f>
        <v>23.362499999999997</v>
      </c>
      <c r="L494" s="2">
        <f>propocet!$L$9</f>
        <v>22.787500000000001</v>
      </c>
      <c r="M494" s="2">
        <f>propocet!$L$11</f>
        <v>16.7</v>
      </c>
      <c r="N494" s="2">
        <f>propocet!$L$12</f>
        <v>25.5625</v>
      </c>
      <c r="O494" s="2">
        <f>propocet!$L$13</f>
        <v>16.225000000000001</v>
      </c>
      <c r="P494" s="61">
        <f t="shared" si="166"/>
        <v>39.542500000000004</v>
      </c>
      <c r="Q494" s="52">
        <v>30</v>
      </c>
      <c r="R494" s="2">
        <f t="shared" si="167"/>
        <v>11.0625</v>
      </c>
      <c r="S494" s="2">
        <f t="shared" si="168"/>
        <v>6.6375000000000028</v>
      </c>
      <c r="T494" s="2">
        <f t="shared" si="169"/>
        <v>7.2124999999999986</v>
      </c>
      <c r="U494" s="2">
        <f t="shared" si="170"/>
        <v>13.3</v>
      </c>
      <c r="V494" s="2">
        <f t="shared" si="171"/>
        <v>4.4375</v>
      </c>
      <c r="W494" s="2">
        <f t="shared" si="172"/>
        <v>13.774999999999999</v>
      </c>
      <c r="X494" s="2">
        <f t="shared" si="173"/>
        <v>-9.542500000000004</v>
      </c>
      <c r="Y494" s="2">
        <f t="shared" si="173"/>
        <v>-9.542500000000004</v>
      </c>
      <c r="Z494" s="2">
        <f t="shared" si="173"/>
        <v>-9.542500000000004</v>
      </c>
      <c r="AA494" s="2">
        <f t="shared" si="174"/>
        <v>56.425000000000004</v>
      </c>
      <c r="AB494" s="61">
        <f t="shared" si="175"/>
        <v>57.255000000000024</v>
      </c>
      <c r="AC494" s="61">
        <f t="shared" si="176"/>
        <v>113.68000000000004</v>
      </c>
      <c r="AD494" s="2">
        <f t="shared" si="177"/>
        <v>9.542500000000004</v>
      </c>
      <c r="AE494" s="2">
        <f t="shared" si="180"/>
        <v>0</v>
      </c>
      <c r="AF494" s="52">
        <f t="shared" si="178"/>
        <v>113.68000000000004</v>
      </c>
      <c r="AG494" s="2">
        <f t="shared" si="181"/>
        <v>47.71250000000002</v>
      </c>
      <c r="AH494" s="67">
        <f t="shared" si="182"/>
        <v>0.26135285969641414</v>
      </c>
      <c r="AI494" s="67">
        <f t="shared" si="183"/>
        <v>0.73864714030358591</v>
      </c>
      <c r="AJ494" s="2">
        <f t="shared" si="184"/>
        <v>434.96750000000009</v>
      </c>
      <c r="AK494" s="2">
        <f t="shared" si="185"/>
        <v>1304.9025000000001</v>
      </c>
    </row>
    <row r="495" spans="1:37" hidden="1">
      <c r="A495" t="s">
        <v>517</v>
      </c>
      <c r="B495">
        <v>5</v>
      </c>
      <c r="C495" s="2">
        <f>VLOOKUP(A495,LB460_CO!B:L,11,0)</f>
        <v>104.78958333333334</v>
      </c>
      <c r="D495" s="2">
        <f>'c'!$B$7</f>
        <v>47.125</v>
      </c>
      <c r="E495" s="2">
        <f t="shared" si="163"/>
        <v>151.91458333333333</v>
      </c>
      <c r="F495" s="2">
        <f>'c'!$E$8</f>
        <v>123.57500000000002</v>
      </c>
      <c r="G495" s="52">
        <f t="shared" si="164"/>
        <v>275.48958333333337</v>
      </c>
      <c r="H495" s="52">
        <f t="shared" si="179"/>
        <v>1377.447916666667</v>
      </c>
      <c r="I495" s="2">
        <f t="shared" si="165"/>
        <v>30.382916666666667</v>
      </c>
      <c r="J495" s="2">
        <f>propocet!$L$2</f>
        <v>18.9375</v>
      </c>
      <c r="K495" s="2">
        <f>propocet!$L$5</f>
        <v>23.362499999999997</v>
      </c>
      <c r="L495" s="2">
        <f>propocet!$L$9</f>
        <v>22.787500000000001</v>
      </c>
      <c r="M495" s="2">
        <f>propocet!$L$11</f>
        <v>16.7</v>
      </c>
      <c r="N495" s="2">
        <f>propocet!$L$12</f>
        <v>25.5625</v>
      </c>
      <c r="O495" s="2">
        <f>propocet!$L$13</f>
        <v>16.225000000000001</v>
      </c>
      <c r="P495" s="61">
        <f t="shared" si="166"/>
        <v>30.382916666666667</v>
      </c>
      <c r="Q495" s="52">
        <v>30</v>
      </c>
      <c r="R495" s="2">
        <f t="shared" si="167"/>
        <v>11.0625</v>
      </c>
      <c r="S495" s="2">
        <f t="shared" si="168"/>
        <v>6.6375000000000028</v>
      </c>
      <c r="T495" s="2">
        <f t="shared" si="169"/>
        <v>7.2124999999999986</v>
      </c>
      <c r="U495" s="2">
        <f t="shared" si="170"/>
        <v>13.3</v>
      </c>
      <c r="V495" s="2">
        <f t="shared" si="171"/>
        <v>4.4375</v>
      </c>
      <c r="W495" s="2">
        <f t="shared" si="172"/>
        <v>13.774999999999999</v>
      </c>
      <c r="X495" s="2">
        <f t="shared" si="173"/>
        <v>-0.38291666666666657</v>
      </c>
      <c r="Y495" s="2">
        <f t="shared" si="173"/>
        <v>-0.38291666666666657</v>
      </c>
      <c r="Z495" s="2">
        <f t="shared" si="173"/>
        <v>-0.38291666666666657</v>
      </c>
      <c r="AA495" s="2">
        <f t="shared" si="174"/>
        <v>56.425000000000004</v>
      </c>
      <c r="AB495" s="61">
        <f t="shared" si="175"/>
        <v>2.2974999999999994</v>
      </c>
      <c r="AC495" s="61">
        <f t="shared" si="176"/>
        <v>58.722500000000004</v>
      </c>
      <c r="AD495" s="2">
        <f t="shared" si="177"/>
        <v>0.38291666666666657</v>
      </c>
      <c r="AE495" s="2">
        <f t="shared" si="180"/>
        <v>0</v>
      </c>
      <c r="AF495" s="52">
        <f t="shared" si="178"/>
        <v>58.722500000000004</v>
      </c>
      <c r="AG495" s="2">
        <f t="shared" si="181"/>
        <v>1.9145833333333329</v>
      </c>
      <c r="AH495" s="67">
        <f t="shared" si="182"/>
        <v>0.17570429954033678</v>
      </c>
      <c r="AI495" s="67">
        <f t="shared" si="183"/>
        <v>0.82429570045966316</v>
      </c>
      <c r="AJ495" s="2">
        <f t="shared" si="184"/>
        <v>334.2120833333334</v>
      </c>
      <c r="AK495" s="2">
        <f t="shared" si="185"/>
        <v>1671.0604166666669</v>
      </c>
    </row>
    <row r="496" spans="1:37">
      <c r="A496" t="s">
        <v>518</v>
      </c>
      <c r="B496">
        <v>2</v>
      </c>
      <c r="C496" s="2">
        <f>VLOOKUP(A496,LB460_CO!B:L,11,0)</f>
        <v>119.00416666666666</v>
      </c>
      <c r="D496" s="2">
        <f>'c'!$B$7</f>
        <v>47.125</v>
      </c>
      <c r="E496" s="2">
        <f t="shared" si="163"/>
        <v>166.12916666666666</v>
      </c>
      <c r="F496" s="2">
        <f>'c'!$E$8</f>
        <v>123.57500000000002</v>
      </c>
      <c r="G496" s="52">
        <f t="shared" si="164"/>
        <v>289.70416666666665</v>
      </c>
      <c r="H496" s="52">
        <f t="shared" si="179"/>
        <v>579.4083333333333</v>
      </c>
      <c r="I496" s="2">
        <f t="shared" si="165"/>
        <v>33.225833333333334</v>
      </c>
      <c r="J496" s="2">
        <f>propocet!$L$2</f>
        <v>18.9375</v>
      </c>
      <c r="K496" s="2">
        <f>propocet!$L$5</f>
        <v>23.362499999999997</v>
      </c>
      <c r="L496" s="2">
        <f>propocet!$L$9</f>
        <v>22.787500000000001</v>
      </c>
      <c r="M496" s="2">
        <f>propocet!$L$11</f>
        <v>16.7</v>
      </c>
      <c r="N496" s="2">
        <f>propocet!$L$12</f>
        <v>25.5625</v>
      </c>
      <c r="O496" s="2">
        <f>propocet!$L$13</f>
        <v>16.225000000000001</v>
      </c>
      <c r="P496" s="61">
        <f t="shared" si="166"/>
        <v>33.225833333333334</v>
      </c>
      <c r="Q496" s="52">
        <v>30</v>
      </c>
      <c r="R496" s="2">
        <f t="shared" si="167"/>
        <v>11.0625</v>
      </c>
      <c r="S496" s="2">
        <f t="shared" si="168"/>
        <v>6.6375000000000028</v>
      </c>
      <c r="T496" s="2">
        <f t="shared" si="169"/>
        <v>7.2124999999999986</v>
      </c>
      <c r="U496" s="2">
        <f t="shared" si="170"/>
        <v>13.3</v>
      </c>
      <c r="V496" s="2">
        <f t="shared" si="171"/>
        <v>4.4375</v>
      </c>
      <c r="W496" s="2">
        <f t="shared" si="172"/>
        <v>13.774999999999999</v>
      </c>
      <c r="X496" s="2">
        <f t="shared" si="173"/>
        <v>-3.225833333333334</v>
      </c>
      <c r="Y496" s="2">
        <f t="shared" si="173"/>
        <v>-3.225833333333334</v>
      </c>
      <c r="Z496" s="2">
        <f t="shared" si="173"/>
        <v>-3.225833333333334</v>
      </c>
      <c r="AA496" s="2">
        <f t="shared" si="174"/>
        <v>56.425000000000004</v>
      </c>
      <c r="AB496" s="61">
        <f t="shared" si="175"/>
        <v>19.355000000000004</v>
      </c>
      <c r="AC496" s="61">
        <f t="shared" si="176"/>
        <v>75.78</v>
      </c>
      <c r="AD496" s="2">
        <f t="shared" si="177"/>
        <v>3.225833333333334</v>
      </c>
      <c r="AE496" s="2">
        <f t="shared" si="180"/>
        <v>0</v>
      </c>
      <c r="AF496" s="52">
        <f t="shared" si="178"/>
        <v>75.78</v>
      </c>
      <c r="AG496" s="2">
        <f t="shared" si="181"/>
        <v>16.12916666666667</v>
      </c>
      <c r="AH496" s="67">
        <f t="shared" si="182"/>
        <v>0.20734140329836448</v>
      </c>
      <c r="AI496" s="67">
        <f t="shared" si="183"/>
        <v>0.79265859670163552</v>
      </c>
      <c r="AJ496" s="2">
        <f t="shared" si="184"/>
        <v>365.48416666666662</v>
      </c>
      <c r="AK496" s="2">
        <f t="shared" si="185"/>
        <v>730.96833333333325</v>
      </c>
    </row>
    <row r="497" spans="1:37">
      <c r="A497" t="s">
        <v>269</v>
      </c>
      <c r="B497">
        <v>1</v>
      </c>
      <c r="C497" s="2">
        <f>VLOOKUP(A497,LB460_CO!B:L,11,0)</f>
        <v>117.7625</v>
      </c>
      <c r="D497" s="2">
        <f>'c'!$B$7</f>
        <v>47.125</v>
      </c>
      <c r="E497" s="2">
        <f t="shared" si="163"/>
        <v>164.88749999999999</v>
      </c>
      <c r="F497" s="2">
        <f>'c'!$E$8</f>
        <v>123.57500000000002</v>
      </c>
      <c r="G497" s="52">
        <f t="shared" si="164"/>
        <v>288.46249999999998</v>
      </c>
      <c r="H497" s="52">
        <f t="shared" si="179"/>
        <v>288.46249999999998</v>
      </c>
      <c r="I497" s="2">
        <f t="shared" si="165"/>
        <v>32.977499999999999</v>
      </c>
      <c r="J497" s="2">
        <f>propocet!$L$2</f>
        <v>18.9375</v>
      </c>
      <c r="K497" s="2">
        <f>propocet!$L$5</f>
        <v>23.362499999999997</v>
      </c>
      <c r="L497" s="2">
        <f>propocet!$L$9</f>
        <v>22.787500000000001</v>
      </c>
      <c r="M497" s="2">
        <f>propocet!$L$11</f>
        <v>16.7</v>
      </c>
      <c r="N497" s="2">
        <f>propocet!$L$12</f>
        <v>25.5625</v>
      </c>
      <c r="O497" s="2">
        <f>propocet!$L$13</f>
        <v>16.225000000000001</v>
      </c>
      <c r="P497" s="61">
        <f t="shared" si="166"/>
        <v>32.977499999999999</v>
      </c>
      <c r="Q497" s="52">
        <v>30</v>
      </c>
      <c r="R497" s="2">
        <f t="shared" si="167"/>
        <v>11.0625</v>
      </c>
      <c r="S497" s="2">
        <f t="shared" si="168"/>
        <v>6.6375000000000028</v>
      </c>
      <c r="T497" s="2">
        <f t="shared" si="169"/>
        <v>7.2124999999999986</v>
      </c>
      <c r="U497" s="2">
        <f t="shared" si="170"/>
        <v>13.3</v>
      </c>
      <c r="V497" s="2">
        <f t="shared" si="171"/>
        <v>4.4375</v>
      </c>
      <c r="W497" s="2">
        <f t="shared" si="172"/>
        <v>13.774999999999999</v>
      </c>
      <c r="X497" s="2">
        <f t="shared" si="173"/>
        <v>-2.9774999999999991</v>
      </c>
      <c r="Y497" s="2">
        <f t="shared" si="173"/>
        <v>-2.9774999999999991</v>
      </c>
      <c r="Z497" s="2">
        <f t="shared" si="173"/>
        <v>-2.9774999999999991</v>
      </c>
      <c r="AA497" s="2">
        <f t="shared" si="174"/>
        <v>56.425000000000004</v>
      </c>
      <c r="AB497" s="61">
        <f t="shared" si="175"/>
        <v>17.864999999999995</v>
      </c>
      <c r="AC497" s="61">
        <f t="shared" si="176"/>
        <v>74.289999999999992</v>
      </c>
      <c r="AD497" s="2">
        <f t="shared" si="177"/>
        <v>2.9774999999999991</v>
      </c>
      <c r="AE497" s="2">
        <f t="shared" si="180"/>
        <v>0</v>
      </c>
      <c r="AF497" s="52">
        <f t="shared" si="178"/>
        <v>74.289999999999992</v>
      </c>
      <c r="AG497" s="2">
        <f t="shared" si="181"/>
        <v>14.887499999999996</v>
      </c>
      <c r="AH497" s="67">
        <f t="shared" si="182"/>
        <v>0.20479528052873514</v>
      </c>
      <c r="AI497" s="67">
        <f t="shared" si="183"/>
        <v>0.79520471947126481</v>
      </c>
      <c r="AJ497" s="2">
        <f t="shared" si="184"/>
        <v>362.75249999999994</v>
      </c>
      <c r="AK497" s="2">
        <f t="shared" si="185"/>
        <v>362.75249999999994</v>
      </c>
    </row>
    <row r="498" spans="1:37" hidden="1">
      <c r="A498" t="s">
        <v>519</v>
      </c>
      <c r="B498">
        <v>1</v>
      </c>
      <c r="C498" s="2">
        <f>VLOOKUP(A498,LB460_CO!B:L,11,0)</f>
        <v>88.177083333333343</v>
      </c>
      <c r="D498" s="2">
        <f>'c'!$B$7</f>
        <v>47.125</v>
      </c>
      <c r="E498" s="2">
        <f t="shared" si="163"/>
        <v>135.30208333333334</v>
      </c>
      <c r="F498" s="2">
        <f>'c'!$E$8</f>
        <v>123.57500000000002</v>
      </c>
      <c r="G498" s="52">
        <f t="shared" si="164"/>
        <v>258.87708333333336</v>
      </c>
      <c r="H498" s="52">
        <f t="shared" si="179"/>
        <v>258.87708333333336</v>
      </c>
      <c r="I498" s="2">
        <f t="shared" si="165"/>
        <v>27.060416666666669</v>
      </c>
      <c r="J498" s="2">
        <f>propocet!$L$2</f>
        <v>18.9375</v>
      </c>
      <c r="K498" s="2">
        <f>propocet!$L$5</f>
        <v>23.362499999999997</v>
      </c>
      <c r="L498" s="2">
        <f>propocet!$L$9</f>
        <v>22.787500000000001</v>
      </c>
      <c r="M498" s="2">
        <f>propocet!$L$11</f>
        <v>16.7</v>
      </c>
      <c r="N498" s="2">
        <f>propocet!$L$12</f>
        <v>25.5625</v>
      </c>
      <c r="O498" s="2">
        <f>propocet!$L$13</f>
        <v>16.225000000000001</v>
      </c>
      <c r="P498" s="61">
        <f t="shared" si="166"/>
        <v>27.060416666666669</v>
      </c>
      <c r="Q498" s="52">
        <v>30</v>
      </c>
      <c r="R498" s="2">
        <f t="shared" si="167"/>
        <v>11.0625</v>
      </c>
      <c r="S498" s="2">
        <f t="shared" si="168"/>
        <v>6.6375000000000028</v>
      </c>
      <c r="T498" s="2">
        <f t="shared" si="169"/>
        <v>7.2124999999999986</v>
      </c>
      <c r="U498" s="2">
        <f t="shared" si="170"/>
        <v>13.3</v>
      </c>
      <c r="V498" s="2">
        <f t="shared" si="171"/>
        <v>4.4375</v>
      </c>
      <c r="W498" s="2">
        <f t="shared" si="172"/>
        <v>13.774999999999999</v>
      </c>
      <c r="X498" s="2">
        <f t="shared" si="173"/>
        <v>2.9395833333333314</v>
      </c>
      <c r="Y498" s="2">
        <f t="shared" si="173"/>
        <v>2.9395833333333314</v>
      </c>
      <c r="Z498" s="2">
        <f t="shared" si="173"/>
        <v>2.9395833333333314</v>
      </c>
      <c r="AA498" s="2">
        <f t="shared" si="174"/>
        <v>56.425000000000004</v>
      </c>
      <c r="AB498" s="61">
        <f t="shared" si="175"/>
        <v>0</v>
      </c>
      <c r="AC498" s="61">
        <f t="shared" si="176"/>
        <v>56.425000000000004</v>
      </c>
      <c r="AD498" s="2">
        <f t="shared" si="177"/>
        <v>-2.9395833333333314</v>
      </c>
      <c r="AE498" s="2">
        <f t="shared" si="180"/>
        <v>14.697916666666657</v>
      </c>
      <c r="AF498" s="52">
        <f t="shared" si="178"/>
        <v>71.122916666666669</v>
      </c>
      <c r="AG498" s="2">
        <f t="shared" si="181"/>
        <v>0</v>
      </c>
      <c r="AH498" s="67">
        <f t="shared" si="182"/>
        <v>0.21552398989898991</v>
      </c>
      <c r="AI498" s="67">
        <f t="shared" si="183"/>
        <v>0.78447601010101009</v>
      </c>
      <c r="AJ498" s="2">
        <f t="shared" si="184"/>
        <v>330</v>
      </c>
      <c r="AK498" s="2">
        <f t="shared" si="185"/>
        <v>330</v>
      </c>
    </row>
    <row r="499" spans="1:37" hidden="1">
      <c r="A499" t="s">
        <v>520</v>
      </c>
      <c r="B499">
        <v>16</v>
      </c>
      <c r="C499" s="2">
        <f>VLOOKUP(A499,LB460_CO!B:L,11,0)</f>
        <v>81.069791666666674</v>
      </c>
      <c r="D499" s="2">
        <f>'c'!$B$7</f>
        <v>47.125</v>
      </c>
      <c r="E499" s="2">
        <f t="shared" si="163"/>
        <v>128.19479166666667</v>
      </c>
      <c r="F499" s="2">
        <f>'c'!$E$8</f>
        <v>123.57500000000002</v>
      </c>
      <c r="G499" s="52">
        <f t="shared" si="164"/>
        <v>251.76979166666669</v>
      </c>
      <c r="H499" s="52">
        <f t="shared" si="179"/>
        <v>4028.3166666666671</v>
      </c>
      <c r="I499" s="2">
        <f t="shared" si="165"/>
        <v>25.638958333333335</v>
      </c>
      <c r="J499" s="2">
        <f>propocet!$L$2</f>
        <v>18.9375</v>
      </c>
      <c r="K499" s="2">
        <f>propocet!$L$5</f>
        <v>23.362499999999997</v>
      </c>
      <c r="L499" s="2">
        <f>propocet!$L$9</f>
        <v>22.787500000000001</v>
      </c>
      <c r="M499" s="2">
        <f>propocet!$L$11</f>
        <v>16.7</v>
      </c>
      <c r="N499" s="2">
        <f>propocet!$L$12</f>
        <v>25.5625</v>
      </c>
      <c r="O499" s="2">
        <f>propocet!$L$13</f>
        <v>16.225000000000001</v>
      </c>
      <c r="P499" s="61">
        <f t="shared" si="166"/>
        <v>25.638958333333335</v>
      </c>
      <c r="Q499" s="52">
        <v>30</v>
      </c>
      <c r="R499" s="2">
        <f t="shared" si="167"/>
        <v>11.0625</v>
      </c>
      <c r="S499" s="2">
        <f t="shared" si="168"/>
        <v>6.6375000000000028</v>
      </c>
      <c r="T499" s="2">
        <f t="shared" si="169"/>
        <v>7.2124999999999986</v>
      </c>
      <c r="U499" s="2">
        <f t="shared" si="170"/>
        <v>13.3</v>
      </c>
      <c r="V499" s="2">
        <f t="shared" si="171"/>
        <v>4.4375</v>
      </c>
      <c r="W499" s="2">
        <f t="shared" si="172"/>
        <v>13.774999999999999</v>
      </c>
      <c r="X499" s="2">
        <f t="shared" si="173"/>
        <v>4.3610416666666652</v>
      </c>
      <c r="Y499" s="2">
        <f t="shared" si="173"/>
        <v>4.3610416666666652</v>
      </c>
      <c r="Z499" s="2">
        <f t="shared" si="173"/>
        <v>4.3610416666666652</v>
      </c>
      <c r="AA499" s="2">
        <f t="shared" si="174"/>
        <v>56.425000000000004</v>
      </c>
      <c r="AB499" s="61">
        <f t="shared" si="175"/>
        <v>0</v>
      </c>
      <c r="AC499" s="61">
        <f t="shared" si="176"/>
        <v>56.425000000000004</v>
      </c>
      <c r="AD499" s="2">
        <f t="shared" si="177"/>
        <v>-4.3610416666666652</v>
      </c>
      <c r="AE499" s="2">
        <f t="shared" si="180"/>
        <v>21.805208333333326</v>
      </c>
      <c r="AF499" s="52">
        <f t="shared" si="178"/>
        <v>78.230208333333337</v>
      </c>
      <c r="AG499" s="2">
        <f t="shared" si="181"/>
        <v>0</v>
      </c>
      <c r="AH499" s="67">
        <f t="shared" si="182"/>
        <v>0.23706123737373738</v>
      </c>
      <c r="AI499" s="67">
        <f t="shared" si="183"/>
        <v>0.76293876262626259</v>
      </c>
      <c r="AJ499" s="2">
        <f t="shared" si="184"/>
        <v>330</v>
      </c>
      <c r="AK499" s="2">
        <f t="shared" si="185"/>
        <v>5280</v>
      </c>
    </row>
    <row r="500" spans="1:37" hidden="1">
      <c r="A500" t="s">
        <v>521</v>
      </c>
      <c r="B500">
        <v>16</v>
      </c>
      <c r="C500" s="2">
        <f>VLOOKUP(A500,LB460_CO!B:L,11,0)</f>
        <v>81.069791666666674</v>
      </c>
      <c r="D500" s="2">
        <f>'c'!$B$7</f>
        <v>47.125</v>
      </c>
      <c r="E500" s="2">
        <f t="shared" ref="E500:E560" si="186">D500+C500</f>
        <v>128.19479166666667</v>
      </c>
      <c r="F500" s="2">
        <f>'c'!$E$8</f>
        <v>123.57500000000002</v>
      </c>
      <c r="G500" s="52">
        <f t="shared" ref="G500:G560" si="187">F500+E500</f>
        <v>251.76979166666669</v>
      </c>
      <c r="H500" s="52">
        <f t="shared" si="179"/>
        <v>4028.3166666666671</v>
      </c>
      <c r="I500" s="2">
        <f t="shared" ref="I500:I560" si="188">E500/5</f>
        <v>25.638958333333335</v>
      </c>
      <c r="J500" s="2">
        <f>propocet!$L$2</f>
        <v>18.9375</v>
      </c>
      <c r="K500" s="2">
        <f>propocet!$L$5</f>
        <v>23.362499999999997</v>
      </c>
      <c r="L500" s="2">
        <f>propocet!$L$9</f>
        <v>22.787500000000001</v>
      </c>
      <c r="M500" s="2">
        <f>propocet!$L$11</f>
        <v>16.7</v>
      </c>
      <c r="N500" s="2">
        <f>propocet!$L$12</f>
        <v>25.5625</v>
      </c>
      <c r="O500" s="2">
        <f>propocet!$L$13</f>
        <v>16.225000000000001</v>
      </c>
      <c r="P500" s="61">
        <f t="shared" ref="P500:P560" si="189">MAX(I500:O500)</f>
        <v>25.638958333333335</v>
      </c>
      <c r="Q500" s="52">
        <v>30</v>
      </c>
      <c r="R500" s="2">
        <f t="shared" ref="R500:R560" si="190">$Q500-J500</f>
        <v>11.0625</v>
      </c>
      <c r="S500" s="2">
        <f t="shared" ref="S500:S560" si="191">$Q500-K500</f>
        <v>6.6375000000000028</v>
      </c>
      <c r="T500" s="2">
        <f t="shared" ref="T500:T560" si="192">$Q500-L500</f>
        <v>7.2124999999999986</v>
      </c>
      <c r="U500" s="2">
        <f t="shared" ref="U500:U560" si="193">$Q500-M500</f>
        <v>13.3</v>
      </c>
      <c r="V500" s="2">
        <f t="shared" ref="V500:V560" si="194">$Q500-N500</f>
        <v>4.4375</v>
      </c>
      <c r="W500" s="2">
        <f t="shared" ref="W500:W560" si="195">$Q500-O500</f>
        <v>13.774999999999999</v>
      </c>
      <c r="X500" s="2">
        <f t="shared" ref="X500:Z530" si="196">$Q500-$I500</f>
        <v>4.3610416666666652</v>
      </c>
      <c r="Y500" s="2">
        <f t="shared" si="196"/>
        <v>4.3610416666666652</v>
      </c>
      <c r="Z500" s="2">
        <f t="shared" si="196"/>
        <v>4.3610416666666652</v>
      </c>
      <c r="AA500" s="2">
        <f t="shared" ref="AA500:AA560" si="197">SUM(R500:W500)</f>
        <v>56.425000000000004</v>
      </c>
      <c r="AB500" s="61">
        <f t="shared" ref="AB500:AB560" si="198">IF(AD500&gt;=0,AD500*6,0)</f>
        <v>0</v>
      </c>
      <c r="AC500" s="61">
        <f t="shared" ref="AC500:AC560" si="199">AA500+AB500</f>
        <v>56.425000000000004</v>
      </c>
      <c r="AD500" s="2">
        <f t="shared" ref="AD500:AD560" si="200">P500-Q500</f>
        <v>-4.3610416666666652</v>
      </c>
      <c r="AE500" s="2">
        <f t="shared" si="180"/>
        <v>21.805208333333326</v>
      </c>
      <c r="AF500" s="52">
        <f t="shared" ref="AF500:AF560" si="201">AC500+AE500</f>
        <v>78.230208333333337</v>
      </c>
      <c r="AG500" s="2">
        <f t="shared" si="181"/>
        <v>0</v>
      </c>
      <c r="AH500" s="67">
        <f t="shared" si="182"/>
        <v>0.23706123737373738</v>
      </c>
      <c r="AI500" s="67">
        <f t="shared" si="183"/>
        <v>0.76293876262626259</v>
      </c>
      <c r="AJ500" s="2">
        <f t="shared" si="184"/>
        <v>330</v>
      </c>
      <c r="AK500" s="2">
        <f t="shared" si="185"/>
        <v>5280</v>
      </c>
    </row>
    <row r="501" spans="1:37">
      <c r="A501" t="s">
        <v>195</v>
      </c>
      <c r="B501">
        <v>5</v>
      </c>
      <c r="C501" s="2">
        <f>VLOOKUP(A501,LB460_CO!B:L,11,0)</f>
        <v>199.78750000000002</v>
      </c>
      <c r="D501" s="2">
        <f>'c'!$B$7</f>
        <v>47.125</v>
      </c>
      <c r="E501" s="2">
        <f t="shared" si="186"/>
        <v>246.91250000000002</v>
      </c>
      <c r="F501" s="2">
        <f>'c'!$E$8</f>
        <v>123.57500000000002</v>
      </c>
      <c r="G501" s="52">
        <f t="shared" si="187"/>
        <v>370.48750000000007</v>
      </c>
      <c r="H501" s="52">
        <f t="shared" si="179"/>
        <v>1852.4375000000005</v>
      </c>
      <c r="I501" s="2">
        <f t="shared" si="188"/>
        <v>49.382500000000007</v>
      </c>
      <c r="J501" s="2">
        <f>propocet!$L$2</f>
        <v>18.9375</v>
      </c>
      <c r="K501" s="2">
        <f>propocet!$L$5</f>
        <v>23.362499999999997</v>
      </c>
      <c r="L501" s="2">
        <f>propocet!$L$9</f>
        <v>22.787500000000001</v>
      </c>
      <c r="M501" s="2">
        <f>propocet!$L$11</f>
        <v>16.7</v>
      </c>
      <c r="N501" s="2">
        <f>propocet!$L$12</f>
        <v>25.5625</v>
      </c>
      <c r="O501" s="2">
        <f>propocet!$L$13</f>
        <v>16.225000000000001</v>
      </c>
      <c r="P501" s="61">
        <f t="shared" si="189"/>
        <v>49.382500000000007</v>
      </c>
      <c r="Q501" s="52">
        <v>30</v>
      </c>
      <c r="R501" s="2">
        <f t="shared" si="190"/>
        <v>11.0625</v>
      </c>
      <c r="S501" s="2">
        <f t="shared" si="191"/>
        <v>6.6375000000000028</v>
      </c>
      <c r="T501" s="2">
        <f t="shared" si="192"/>
        <v>7.2124999999999986</v>
      </c>
      <c r="U501" s="2">
        <f t="shared" si="193"/>
        <v>13.3</v>
      </c>
      <c r="V501" s="2">
        <f t="shared" si="194"/>
        <v>4.4375</v>
      </c>
      <c r="W501" s="2">
        <f t="shared" si="195"/>
        <v>13.774999999999999</v>
      </c>
      <c r="X501" s="2">
        <f t="shared" si="196"/>
        <v>-19.382500000000007</v>
      </c>
      <c r="Y501" s="2">
        <f t="shared" si="196"/>
        <v>-19.382500000000007</v>
      </c>
      <c r="Z501" s="2">
        <f t="shared" si="196"/>
        <v>-19.382500000000007</v>
      </c>
      <c r="AA501" s="2">
        <f t="shared" si="197"/>
        <v>56.425000000000004</v>
      </c>
      <c r="AB501" s="61">
        <f t="shared" si="198"/>
        <v>116.29500000000004</v>
      </c>
      <c r="AC501" s="61">
        <f t="shared" si="199"/>
        <v>172.72000000000006</v>
      </c>
      <c r="AD501" s="2">
        <f t="shared" si="200"/>
        <v>19.382500000000007</v>
      </c>
      <c r="AE501" s="2">
        <f t="shared" si="180"/>
        <v>0</v>
      </c>
      <c r="AF501" s="52">
        <f t="shared" si="201"/>
        <v>172.72000000000006</v>
      </c>
      <c r="AG501" s="2">
        <f t="shared" si="181"/>
        <v>96.912500000000037</v>
      </c>
      <c r="AH501" s="67">
        <f t="shared" si="182"/>
        <v>0.3179632092708588</v>
      </c>
      <c r="AI501" s="67">
        <f t="shared" si="183"/>
        <v>0.68203679072914114</v>
      </c>
      <c r="AJ501" s="2">
        <f t="shared" si="184"/>
        <v>543.2075000000001</v>
      </c>
      <c r="AK501" s="2">
        <f t="shared" si="185"/>
        <v>2716.0375000000004</v>
      </c>
    </row>
    <row r="502" spans="1:37">
      <c r="A502" t="s">
        <v>368</v>
      </c>
      <c r="B502">
        <v>2</v>
      </c>
      <c r="C502" s="2">
        <f>VLOOKUP(A502,LB460_CO!B:L,11,0)</f>
        <v>147.23958333333334</v>
      </c>
      <c r="D502" s="2">
        <f>'c'!$B$7</f>
        <v>47.125</v>
      </c>
      <c r="E502" s="2">
        <f t="shared" si="186"/>
        <v>194.36458333333334</v>
      </c>
      <c r="F502" s="2">
        <f>'c'!$E$8</f>
        <v>123.57500000000002</v>
      </c>
      <c r="G502" s="52">
        <f t="shared" si="187"/>
        <v>317.93958333333336</v>
      </c>
      <c r="H502" s="52">
        <f t="shared" si="179"/>
        <v>635.87916666666672</v>
      </c>
      <c r="I502" s="2">
        <f t="shared" si="188"/>
        <v>38.872916666666669</v>
      </c>
      <c r="J502" s="2">
        <f>propocet!$L$2</f>
        <v>18.9375</v>
      </c>
      <c r="K502" s="2">
        <f>propocet!$L$5</f>
        <v>23.362499999999997</v>
      </c>
      <c r="L502" s="2">
        <f>propocet!$L$9</f>
        <v>22.787500000000001</v>
      </c>
      <c r="M502" s="2">
        <f>propocet!$L$11</f>
        <v>16.7</v>
      </c>
      <c r="N502" s="2">
        <f>propocet!$L$12</f>
        <v>25.5625</v>
      </c>
      <c r="O502" s="2">
        <f>propocet!$L$13</f>
        <v>16.225000000000001</v>
      </c>
      <c r="P502" s="61">
        <f t="shared" si="189"/>
        <v>38.872916666666669</v>
      </c>
      <c r="Q502" s="52">
        <v>30</v>
      </c>
      <c r="R502" s="2">
        <f t="shared" si="190"/>
        <v>11.0625</v>
      </c>
      <c r="S502" s="2">
        <f t="shared" si="191"/>
        <v>6.6375000000000028</v>
      </c>
      <c r="T502" s="2">
        <f t="shared" si="192"/>
        <v>7.2124999999999986</v>
      </c>
      <c r="U502" s="2">
        <f t="shared" si="193"/>
        <v>13.3</v>
      </c>
      <c r="V502" s="2">
        <f t="shared" si="194"/>
        <v>4.4375</v>
      </c>
      <c r="W502" s="2">
        <f t="shared" si="195"/>
        <v>13.774999999999999</v>
      </c>
      <c r="X502" s="2">
        <f t="shared" si="196"/>
        <v>-8.8729166666666686</v>
      </c>
      <c r="Y502" s="2">
        <f t="shared" si="196"/>
        <v>-8.8729166666666686</v>
      </c>
      <c r="Z502" s="2">
        <f t="shared" si="196"/>
        <v>-8.8729166666666686</v>
      </c>
      <c r="AA502" s="2">
        <f t="shared" si="197"/>
        <v>56.425000000000004</v>
      </c>
      <c r="AB502" s="61">
        <f t="shared" si="198"/>
        <v>53.237500000000011</v>
      </c>
      <c r="AC502" s="61">
        <f t="shared" si="199"/>
        <v>109.66250000000002</v>
      </c>
      <c r="AD502" s="2">
        <f t="shared" si="200"/>
        <v>8.8729166666666686</v>
      </c>
      <c r="AE502" s="2">
        <f t="shared" si="180"/>
        <v>0</v>
      </c>
      <c r="AF502" s="52">
        <f t="shared" si="201"/>
        <v>109.66250000000002</v>
      </c>
      <c r="AG502" s="2">
        <f t="shared" si="181"/>
        <v>44.364583333333343</v>
      </c>
      <c r="AH502" s="67">
        <f t="shared" si="182"/>
        <v>0.25645922757236339</v>
      </c>
      <c r="AI502" s="67">
        <f t="shared" si="183"/>
        <v>0.74354077242763661</v>
      </c>
      <c r="AJ502" s="2">
        <f t="shared" si="184"/>
        <v>427.60208333333338</v>
      </c>
      <c r="AK502" s="2">
        <f t="shared" si="185"/>
        <v>855.20416666666677</v>
      </c>
    </row>
    <row r="503" spans="1:37" hidden="1">
      <c r="A503" t="s">
        <v>721</v>
      </c>
      <c r="B503">
        <v>2</v>
      </c>
      <c r="C503" s="2">
        <f>VLOOKUP(A503,LB460_CO!B:L,11,0)</f>
        <v>102.86250000000001</v>
      </c>
      <c r="D503" s="2">
        <f>'c'!$B$7</f>
        <v>47.125</v>
      </c>
      <c r="E503" s="2">
        <f t="shared" si="186"/>
        <v>149.98750000000001</v>
      </c>
      <c r="F503" s="2">
        <f>'c'!$E$8</f>
        <v>123.57500000000002</v>
      </c>
      <c r="G503" s="52">
        <f t="shared" si="187"/>
        <v>273.5625</v>
      </c>
      <c r="H503" s="52">
        <f t="shared" si="179"/>
        <v>547.125</v>
      </c>
      <c r="I503" s="2">
        <f t="shared" si="188"/>
        <v>29.997500000000002</v>
      </c>
      <c r="J503" s="2">
        <f>propocet!$L$2</f>
        <v>18.9375</v>
      </c>
      <c r="K503" s="2">
        <f>propocet!$L$5</f>
        <v>23.362499999999997</v>
      </c>
      <c r="L503" s="2">
        <f>propocet!$L$9</f>
        <v>22.787500000000001</v>
      </c>
      <c r="M503" s="2">
        <f>propocet!$L$11</f>
        <v>16.7</v>
      </c>
      <c r="N503" s="2">
        <f>propocet!$L$12</f>
        <v>25.5625</v>
      </c>
      <c r="O503" s="2">
        <f>propocet!$L$13</f>
        <v>16.225000000000001</v>
      </c>
      <c r="P503" s="61">
        <f t="shared" si="189"/>
        <v>29.997500000000002</v>
      </c>
      <c r="Q503" s="52">
        <v>30</v>
      </c>
      <c r="R503" s="2">
        <f t="shared" si="190"/>
        <v>11.0625</v>
      </c>
      <c r="S503" s="2">
        <f t="shared" si="191"/>
        <v>6.6375000000000028</v>
      </c>
      <c r="T503" s="2">
        <f t="shared" si="192"/>
        <v>7.2124999999999986</v>
      </c>
      <c r="U503" s="2">
        <f t="shared" si="193"/>
        <v>13.3</v>
      </c>
      <c r="V503" s="2">
        <f t="shared" si="194"/>
        <v>4.4375</v>
      </c>
      <c r="W503" s="2">
        <f t="shared" si="195"/>
        <v>13.774999999999999</v>
      </c>
      <c r="X503" s="2">
        <f t="shared" si="196"/>
        <v>2.4999999999977263E-3</v>
      </c>
      <c r="Y503" s="2">
        <f t="shared" si="196"/>
        <v>2.4999999999977263E-3</v>
      </c>
      <c r="Z503" s="2">
        <f t="shared" si="196"/>
        <v>2.4999999999977263E-3</v>
      </c>
      <c r="AA503" s="2">
        <f t="shared" si="197"/>
        <v>56.425000000000004</v>
      </c>
      <c r="AB503" s="61">
        <f t="shared" si="198"/>
        <v>0</v>
      </c>
      <c r="AC503" s="61">
        <f t="shared" si="199"/>
        <v>56.425000000000004</v>
      </c>
      <c r="AD503" s="2">
        <f t="shared" si="200"/>
        <v>-2.4999999999977263E-3</v>
      </c>
      <c r="AE503" s="2">
        <f t="shared" si="180"/>
        <v>1.2499999999988631E-2</v>
      </c>
      <c r="AF503" s="52">
        <f t="shared" si="201"/>
        <v>56.437499999999993</v>
      </c>
      <c r="AG503" s="2">
        <f t="shared" si="181"/>
        <v>0</v>
      </c>
      <c r="AH503" s="67">
        <f t="shared" si="182"/>
        <v>0.17102272727272724</v>
      </c>
      <c r="AI503" s="67">
        <f t="shared" si="183"/>
        <v>0.82897727272727273</v>
      </c>
      <c r="AJ503" s="2">
        <f t="shared" si="184"/>
        <v>330</v>
      </c>
      <c r="AK503" s="2">
        <f t="shared" si="185"/>
        <v>660</v>
      </c>
    </row>
    <row r="504" spans="1:37" hidden="1">
      <c r="A504" t="s">
        <v>522</v>
      </c>
      <c r="B504">
        <v>2</v>
      </c>
      <c r="C504" s="2">
        <f>VLOOKUP(A504,LB460_CO!B:L,11,0)</f>
        <v>104.78958333333334</v>
      </c>
      <c r="D504" s="2">
        <f>'c'!$B$7</f>
        <v>47.125</v>
      </c>
      <c r="E504" s="2">
        <f t="shared" si="186"/>
        <v>151.91458333333333</v>
      </c>
      <c r="F504" s="2">
        <f>'c'!$E$8</f>
        <v>123.57500000000002</v>
      </c>
      <c r="G504" s="52">
        <f t="shared" si="187"/>
        <v>275.48958333333337</v>
      </c>
      <c r="H504" s="52">
        <f t="shared" si="179"/>
        <v>550.97916666666674</v>
      </c>
      <c r="I504" s="2">
        <f t="shared" si="188"/>
        <v>30.382916666666667</v>
      </c>
      <c r="J504" s="2">
        <f>propocet!$L$2</f>
        <v>18.9375</v>
      </c>
      <c r="K504" s="2">
        <f>propocet!$L$5</f>
        <v>23.362499999999997</v>
      </c>
      <c r="L504" s="2">
        <f>propocet!$L$9</f>
        <v>22.787500000000001</v>
      </c>
      <c r="M504" s="2">
        <f>propocet!$L$11</f>
        <v>16.7</v>
      </c>
      <c r="N504" s="2">
        <f>propocet!$L$12</f>
        <v>25.5625</v>
      </c>
      <c r="O504" s="2">
        <f>propocet!$L$13</f>
        <v>16.225000000000001</v>
      </c>
      <c r="P504" s="61">
        <f t="shared" si="189"/>
        <v>30.382916666666667</v>
      </c>
      <c r="Q504" s="52">
        <v>30</v>
      </c>
      <c r="R504" s="2">
        <f t="shared" si="190"/>
        <v>11.0625</v>
      </c>
      <c r="S504" s="2">
        <f t="shared" si="191"/>
        <v>6.6375000000000028</v>
      </c>
      <c r="T504" s="2">
        <f t="shared" si="192"/>
        <v>7.2124999999999986</v>
      </c>
      <c r="U504" s="2">
        <f t="shared" si="193"/>
        <v>13.3</v>
      </c>
      <c r="V504" s="2">
        <f t="shared" si="194"/>
        <v>4.4375</v>
      </c>
      <c r="W504" s="2">
        <f t="shared" si="195"/>
        <v>13.774999999999999</v>
      </c>
      <c r="X504" s="2">
        <f t="shared" si="196"/>
        <v>-0.38291666666666657</v>
      </c>
      <c r="Y504" s="2">
        <f t="shared" si="196"/>
        <v>-0.38291666666666657</v>
      </c>
      <c r="Z504" s="2">
        <f t="shared" si="196"/>
        <v>-0.38291666666666657</v>
      </c>
      <c r="AA504" s="2">
        <f t="shared" si="197"/>
        <v>56.425000000000004</v>
      </c>
      <c r="AB504" s="61">
        <f t="shared" si="198"/>
        <v>2.2974999999999994</v>
      </c>
      <c r="AC504" s="61">
        <f t="shared" si="199"/>
        <v>58.722500000000004</v>
      </c>
      <c r="AD504" s="2">
        <f t="shared" si="200"/>
        <v>0.38291666666666657</v>
      </c>
      <c r="AE504" s="2">
        <f t="shared" si="180"/>
        <v>0</v>
      </c>
      <c r="AF504" s="52">
        <f t="shared" si="201"/>
        <v>58.722500000000004</v>
      </c>
      <c r="AG504" s="2">
        <f t="shared" si="181"/>
        <v>1.9145833333333329</v>
      </c>
      <c r="AH504" s="67">
        <f t="shared" si="182"/>
        <v>0.17570429954033678</v>
      </c>
      <c r="AI504" s="67">
        <f t="shared" si="183"/>
        <v>0.82429570045966316</v>
      </c>
      <c r="AJ504" s="2">
        <f t="shared" si="184"/>
        <v>334.2120833333334</v>
      </c>
      <c r="AK504" s="2">
        <f t="shared" si="185"/>
        <v>668.42416666666679</v>
      </c>
    </row>
    <row r="505" spans="1:37" hidden="1">
      <c r="A505" t="s">
        <v>722</v>
      </c>
      <c r="B505">
        <v>2</v>
      </c>
      <c r="C505" s="2">
        <f>VLOOKUP(A505,LB460_CO!B:L,11,0)</f>
        <v>102.86250000000001</v>
      </c>
      <c r="D505" s="2">
        <f>'c'!$B$7</f>
        <v>47.125</v>
      </c>
      <c r="E505" s="2">
        <f t="shared" si="186"/>
        <v>149.98750000000001</v>
      </c>
      <c r="F505" s="2">
        <f>'c'!$E$8</f>
        <v>123.57500000000002</v>
      </c>
      <c r="G505" s="52">
        <f t="shared" si="187"/>
        <v>273.5625</v>
      </c>
      <c r="H505" s="52">
        <f t="shared" si="179"/>
        <v>547.125</v>
      </c>
      <c r="I505" s="2">
        <f t="shared" si="188"/>
        <v>29.997500000000002</v>
      </c>
      <c r="J505" s="2">
        <f>propocet!$L$2</f>
        <v>18.9375</v>
      </c>
      <c r="K505" s="2">
        <f>propocet!$L$5</f>
        <v>23.362499999999997</v>
      </c>
      <c r="L505" s="2">
        <f>propocet!$L$9</f>
        <v>22.787500000000001</v>
      </c>
      <c r="M505" s="2">
        <f>propocet!$L$11</f>
        <v>16.7</v>
      </c>
      <c r="N505" s="2">
        <f>propocet!$L$12</f>
        <v>25.5625</v>
      </c>
      <c r="O505" s="2">
        <f>propocet!$L$13</f>
        <v>16.225000000000001</v>
      </c>
      <c r="P505" s="61">
        <f t="shared" si="189"/>
        <v>29.997500000000002</v>
      </c>
      <c r="Q505" s="52">
        <v>30</v>
      </c>
      <c r="R505" s="2">
        <f t="shared" si="190"/>
        <v>11.0625</v>
      </c>
      <c r="S505" s="2">
        <f t="shared" si="191"/>
        <v>6.6375000000000028</v>
      </c>
      <c r="T505" s="2">
        <f t="shared" si="192"/>
        <v>7.2124999999999986</v>
      </c>
      <c r="U505" s="2">
        <f t="shared" si="193"/>
        <v>13.3</v>
      </c>
      <c r="V505" s="2">
        <f t="shared" si="194"/>
        <v>4.4375</v>
      </c>
      <c r="W505" s="2">
        <f t="shared" si="195"/>
        <v>13.774999999999999</v>
      </c>
      <c r="X505" s="2">
        <f t="shared" si="196"/>
        <v>2.4999999999977263E-3</v>
      </c>
      <c r="Y505" s="2">
        <f t="shared" si="196"/>
        <v>2.4999999999977263E-3</v>
      </c>
      <c r="Z505" s="2">
        <f t="shared" si="196"/>
        <v>2.4999999999977263E-3</v>
      </c>
      <c r="AA505" s="2">
        <f t="shared" si="197"/>
        <v>56.425000000000004</v>
      </c>
      <c r="AB505" s="61">
        <f t="shared" si="198"/>
        <v>0</v>
      </c>
      <c r="AC505" s="61">
        <f t="shared" si="199"/>
        <v>56.425000000000004</v>
      </c>
      <c r="AD505" s="2">
        <f t="shared" si="200"/>
        <v>-2.4999999999977263E-3</v>
      </c>
      <c r="AE505" s="2">
        <f t="shared" si="180"/>
        <v>1.2499999999988631E-2</v>
      </c>
      <c r="AF505" s="52">
        <f t="shared" si="201"/>
        <v>56.437499999999993</v>
      </c>
      <c r="AG505" s="2">
        <f t="shared" si="181"/>
        <v>0</v>
      </c>
      <c r="AH505" s="67">
        <f t="shared" si="182"/>
        <v>0.17102272727272724</v>
      </c>
      <c r="AI505" s="67">
        <f t="shared" si="183"/>
        <v>0.82897727272727273</v>
      </c>
      <c r="AJ505" s="2">
        <f t="shared" si="184"/>
        <v>330</v>
      </c>
      <c r="AK505" s="2">
        <f t="shared" si="185"/>
        <v>660</v>
      </c>
    </row>
    <row r="506" spans="1:37" hidden="1">
      <c r="A506" t="s">
        <v>723</v>
      </c>
      <c r="B506">
        <v>2</v>
      </c>
      <c r="C506" s="2">
        <f>VLOOKUP(A506,LB460_CO!B:L,11,0)</f>
        <v>102.86250000000001</v>
      </c>
      <c r="D506" s="2">
        <f>'c'!$B$7</f>
        <v>47.125</v>
      </c>
      <c r="E506" s="2">
        <f t="shared" si="186"/>
        <v>149.98750000000001</v>
      </c>
      <c r="F506" s="2">
        <f>'c'!$E$8</f>
        <v>123.57500000000002</v>
      </c>
      <c r="G506" s="52">
        <f t="shared" si="187"/>
        <v>273.5625</v>
      </c>
      <c r="H506" s="52">
        <f t="shared" si="179"/>
        <v>547.125</v>
      </c>
      <c r="I506" s="2">
        <f t="shared" si="188"/>
        <v>29.997500000000002</v>
      </c>
      <c r="J506" s="2">
        <f>propocet!$L$2</f>
        <v>18.9375</v>
      </c>
      <c r="K506" s="2">
        <f>propocet!$L$5</f>
        <v>23.362499999999997</v>
      </c>
      <c r="L506" s="2">
        <f>propocet!$L$9</f>
        <v>22.787500000000001</v>
      </c>
      <c r="M506" s="2">
        <f>propocet!$L$11</f>
        <v>16.7</v>
      </c>
      <c r="N506" s="2">
        <f>propocet!$L$12</f>
        <v>25.5625</v>
      </c>
      <c r="O506" s="2">
        <f>propocet!$L$13</f>
        <v>16.225000000000001</v>
      </c>
      <c r="P506" s="61">
        <f t="shared" si="189"/>
        <v>29.997500000000002</v>
      </c>
      <c r="Q506" s="52">
        <v>30</v>
      </c>
      <c r="R506" s="2">
        <f t="shared" si="190"/>
        <v>11.0625</v>
      </c>
      <c r="S506" s="2">
        <f t="shared" si="191"/>
        <v>6.6375000000000028</v>
      </c>
      <c r="T506" s="2">
        <f t="shared" si="192"/>
        <v>7.2124999999999986</v>
      </c>
      <c r="U506" s="2">
        <f t="shared" si="193"/>
        <v>13.3</v>
      </c>
      <c r="V506" s="2">
        <f t="shared" si="194"/>
        <v>4.4375</v>
      </c>
      <c r="W506" s="2">
        <f t="shared" si="195"/>
        <v>13.774999999999999</v>
      </c>
      <c r="X506" s="2">
        <f t="shared" si="196"/>
        <v>2.4999999999977263E-3</v>
      </c>
      <c r="Y506" s="2">
        <f t="shared" si="196"/>
        <v>2.4999999999977263E-3</v>
      </c>
      <c r="Z506" s="2">
        <f t="shared" si="196"/>
        <v>2.4999999999977263E-3</v>
      </c>
      <c r="AA506" s="2">
        <f t="shared" si="197"/>
        <v>56.425000000000004</v>
      </c>
      <c r="AB506" s="61">
        <f t="shared" si="198"/>
        <v>0</v>
      </c>
      <c r="AC506" s="61">
        <f t="shared" si="199"/>
        <v>56.425000000000004</v>
      </c>
      <c r="AD506" s="2">
        <f t="shared" si="200"/>
        <v>-2.4999999999977263E-3</v>
      </c>
      <c r="AE506" s="2">
        <f t="shared" si="180"/>
        <v>1.2499999999988631E-2</v>
      </c>
      <c r="AF506" s="52">
        <f t="shared" si="201"/>
        <v>56.437499999999993</v>
      </c>
      <c r="AG506" s="2">
        <f t="shared" si="181"/>
        <v>0</v>
      </c>
      <c r="AH506" s="67">
        <f t="shared" si="182"/>
        <v>0.17102272727272724</v>
      </c>
      <c r="AI506" s="67">
        <f t="shared" si="183"/>
        <v>0.82897727272727273</v>
      </c>
      <c r="AJ506" s="2">
        <f t="shared" si="184"/>
        <v>330</v>
      </c>
      <c r="AK506" s="2">
        <f t="shared" si="185"/>
        <v>660</v>
      </c>
    </row>
    <row r="507" spans="1:37" hidden="1">
      <c r="A507" t="s">
        <v>724</v>
      </c>
      <c r="B507">
        <v>2</v>
      </c>
      <c r="C507" s="2">
        <f>VLOOKUP(A507,LB460_CO!B:L,11,0)</f>
        <v>102.86250000000001</v>
      </c>
      <c r="D507" s="2">
        <f>'c'!$B$7</f>
        <v>47.125</v>
      </c>
      <c r="E507" s="2">
        <f t="shared" si="186"/>
        <v>149.98750000000001</v>
      </c>
      <c r="F507" s="2">
        <f>'c'!$E$8</f>
        <v>123.57500000000002</v>
      </c>
      <c r="G507" s="52">
        <f t="shared" si="187"/>
        <v>273.5625</v>
      </c>
      <c r="H507" s="52">
        <f t="shared" si="179"/>
        <v>547.125</v>
      </c>
      <c r="I507" s="2">
        <f t="shared" si="188"/>
        <v>29.997500000000002</v>
      </c>
      <c r="J507" s="2">
        <f>propocet!$L$2</f>
        <v>18.9375</v>
      </c>
      <c r="K507" s="2">
        <f>propocet!$L$5</f>
        <v>23.362499999999997</v>
      </c>
      <c r="L507" s="2">
        <f>propocet!$L$9</f>
        <v>22.787500000000001</v>
      </c>
      <c r="M507" s="2">
        <f>propocet!$L$11</f>
        <v>16.7</v>
      </c>
      <c r="N507" s="2">
        <f>propocet!$L$12</f>
        <v>25.5625</v>
      </c>
      <c r="O507" s="2">
        <f>propocet!$L$13</f>
        <v>16.225000000000001</v>
      </c>
      <c r="P507" s="61">
        <f t="shared" si="189"/>
        <v>29.997500000000002</v>
      </c>
      <c r="Q507" s="52">
        <v>30</v>
      </c>
      <c r="R507" s="2">
        <f t="shared" si="190"/>
        <v>11.0625</v>
      </c>
      <c r="S507" s="2">
        <f t="shared" si="191"/>
        <v>6.6375000000000028</v>
      </c>
      <c r="T507" s="2">
        <f t="shared" si="192"/>
        <v>7.2124999999999986</v>
      </c>
      <c r="U507" s="2">
        <f t="shared" si="193"/>
        <v>13.3</v>
      </c>
      <c r="V507" s="2">
        <f t="shared" si="194"/>
        <v>4.4375</v>
      </c>
      <c r="W507" s="2">
        <f t="shared" si="195"/>
        <v>13.774999999999999</v>
      </c>
      <c r="X507" s="2">
        <f t="shared" si="196"/>
        <v>2.4999999999977263E-3</v>
      </c>
      <c r="Y507" s="2">
        <f t="shared" si="196"/>
        <v>2.4999999999977263E-3</v>
      </c>
      <c r="Z507" s="2">
        <f t="shared" si="196"/>
        <v>2.4999999999977263E-3</v>
      </c>
      <c r="AA507" s="2">
        <f t="shared" si="197"/>
        <v>56.425000000000004</v>
      </c>
      <c r="AB507" s="61">
        <f t="shared" si="198"/>
        <v>0</v>
      </c>
      <c r="AC507" s="61">
        <f t="shared" si="199"/>
        <v>56.425000000000004</v>
      </c>
      <c r="AD507" s="2">
        <f t="shared" si="200"/>
        <v>-2.4999999999977263E-3</v>
      </c>
      <c r="AE507" s="2">
        <f t="shared" si="180"/>
        <v>1.2499999999988631E-2</v>
      </c>
      <c r="AF507" s="52">
        <f t="shared" si="201"/>
        <v>56.437499999999993</v>
      </c>
      <c r="AG507" s="2">
        <f t="shared" si="181"/>
        <v>0</v>
      </c>
      <c r="AH507" s="67">
        <f t="shared" si="182"/>
        <v>0.17102272727272724</v>
      </c>
      <c r="AI507" s="67">
        <f t="shared" si="183"/>
        <v>0.82897727272727273</v>
      </c>
      <c r="AJ507" s="2">
        <f t="shared" si="184"/>
        <v>330</v>
      </c>
      <c r="AK507" s="2">
        <f t="shared" si="185"/>
        <v>660</v>
      </c>
    </row>
    <row r="508" spans="1:37">
      <c r="A508" t="s">
        <v>404</v>
      </c>
      <c r="B508">
        <v>15</v>
      </c>
      <c r="C508" s="2">
        <f>VLOOKUP(A508,LB460_CO!B:L,11,0)</f>
        <v>138.98750000000001</v>
      </c>
      <c r="D508" s="2">
        <f>'c'!$B$7</f>
        <v>47.125</v>
      </c>
      <c r="E508" s="2">
        <f t="shared" si="186"/>
        <v>186.11250000000001</v>
      </c>
      <c r="F508" s="2">
        <f>'c'!$E$8</f>
        <v>123.57500000000002</v>
      </c>
      <c r="G508" s="52">
        <f t="shared" si="187"/>
        <v>309.6875</v>
      </c>
      <c r="H508" s="52">
        <f t="shared" si="179"/>
        <v>4645.3125</v>
      </c>
      <c r="I508" s="2">
        <f t="shared" si="188"/>
        <v>37.222500000000004</v>
      </c>
      <c r="J508" s="2">
        <f>propocet!$L$2</f>
        <v>18.9375</v>
      </c>
      <c r="K508" s="2">
        <f>propocet!$L$5</f>
        <v>23.362499999999997</v>
      </c>
      <c r="L508" s="2">
        <f>propocet!$L$9</f>
        <v>22.787500000000001</v>
      </c>
      <c r="M508" s="2">
        <f>propocet!$L$11</f>
        <v>16.7</v>
      </c>
      <c r="N508" s="2">
        <f>propocet!$L$12</f>
        <v>25.5625</v>
      </c>
      <c r="O508" s="2">
        <f>propocet!$L$13</f>
        <v>16.225000000000001</v>
      </c>
      <c r="P508" s="61">
        <f t="shared" si="189"/>
        <v>37.222500000000004</v>
      </c>
      <c r="Q508" s="52">
        <v>30</v>
      </c>
      <c r="R508" s="2">
        <f t="shared" si="190"/>
        <v>11.0625</v>
      </c>
      <c r="S508" s="2">
        <f t="shared" si="191"/>
        <v>6.6375000000000028</v>
      </c>
      <c r="T508" s="2">
        <f t="shared" si="192"/>
        <v>7.2124999999999986</v>
      </c>
      <c r="U508" s="2">
        <f t="shared" si="193"/>
        <v>13.3</v>
      </c>
      <c r="V508" s="2">
        <f t="shared" si="194"/>
        <v>4.4375</v>
      </c>
      <c r="W508" s="2">
        <f t="shared" si="195"/>
        <v>13.774999999999999</v>
      </c>
      <c r="X508" s="2">
        <f t="shared" si="196"/>
        <v>-7.2225000000000037</v>
      </c>
      <c r="Y508" s="2">
        <f t="shared" si="196"/>
        <v>-7.2225000000000037</v>
      </c>
      <c r="Z508" s="2">
        <f t="shared" si="196"/>
        <v>-7.2225000000000037</v>
      </c>
      <c r="AA508" s="2">
        <f t="shared" si="197"/>
        <v>56.425000000000004</v>
      </c>
      <c r="AB508" s="61">
        <f t="shared" si="198"/>
        <v>43.335000000000022</v>
      </c>
      <c r="AC508" s="61">
        <f t="shared" si="199"/>
        <v>99.760000000000019</v>
      </c>
      <c r="AD508" s="2">
        <f t="shared" si="200"/>
        <v>7.2225000000000037</v>
      </c>
      <c r="AE508" s="2">
        <f t="shared" si="180"/>
        <v>0</v>
      </c>
      <c r="AF508" s="52">
        <f t="shared" si="201"/>
        <v>99.760000000000019</v>
      </c>
      <c r="AG508" s="2">
        <f t="shared" si="181"/>
        <v>36.112500000000018</v>
      </c>
      <c r="AH508" s="67">
        <f t="shared" si="182"/>
        <v>0.24364540020393335</v>
      </c>
      <c r="AI508" s="67">
        <f t="shared" si="183"/>
        <v>0.75635459979606667</v>
      </c>
      <c r="AJ508" s="2">
        <f t="shared" si="184"/>
        <v>409.44749999999999</v>
      </c>
      <c r="AK508" s="2">
        <f t="shared" si="185"/>
        <v>6141.7124999999996</v>
      </c>
    </row>
    <row r="509" spans="1:37">
      <c r="A509" t="s">
        <v>270</v>
      </c>
      <c r="B509">
        <v>2</v>
      </c>
      <c r="C509" s="2">
        <f>VLOOKUP(A509,LB460_CO!B:L,11,0)</f>
        <v>126.01458333333333</v>
      </c>
      <c r="D509" s="2">
        <f>'c'!$B$7</f>
        <v>47.125</v>
      </c>
      <c r="E509" s="2">
        <f t="shared" si="186"/>
        <v>173.13958333333335</v>
      </c>
      <c r="F509" s="2">
        <f>'c'!$E$8</f>
        <v>123.57500000000002</v>
      </c>
      <c r="G509" s="52">
        <f t="shared" si="187"/>
        <v>296.71458333333339</v>
      </c>
      <c r="H509" s="52">
        <f t="shared" si="179"/>
        <v>593.42916666666679</v>
      </c>
      <c r="I509" s="2">
        <f t="shared" si="188"/>
        <v>34.627916666666671</v>
      </c>
      <c r="J509" s="2">
        <f>propocet!$L$2</f>
        <v>18.9375</v>
      </c>
      <c r="K509" s="2">
        <f>propocet!$L$5</f>
        <v>23.362499999999997</v>
      </c>
      <c r="L509" s="2">
        <f>propocet!$L$9</f>
        <v>22.787500000000001</v>
      </c>
      <c r="M509" s="2">
        <f>propocet!$L$11</f>
        <v>16.7</v>
      </c>
      <c r="N509" s="2">
        <f>propocet!$L$12</f>
        <v>25.5625</v>
      </c>
      <c r="O509" s="2">
        <f>propocet!$L$13</f>
        <v>16.225000000000001</v>
      </c>
      <c r="P509" s="61">
        <f t="shared" si="189"/>
        <v>34.627916666666671</v>
      </c>
      <c r="Q509" s="52">
        <v>30</v>
      </c>
      <c r="R509" s="2">
        <f t="shared" si="190"/>
        <v>11.0625</v>
      </c>
      <c r="S509" s="2">
        <f t="shared" si="191"/>
        <v>6.6375000000000028</v>
      </c>
      <c r="T509" s="2">
        <f t="shared" si="192"/>
        <v>7.2124999999999986</v>
      </c>
      <c r="U509" s="2">
        <f t="shared" si="193"/>
        <v>13.3</v>
      </c>
      <c r="V509" s="2">
        <f t="shared" si="194"/>
        <v>4.4375</v>
      </c>
      <c r="W509" s="2">
        <f t="shared" si="195"/>
        <v>13.774999999999999</v>
      </c>
      <c r="X509" s="2">
        <f t="shared" si="196"/>
        <v>-4.6279166666666711</v>
      </c>
      <c r="Y509" s="2">
        <f t="shared" si="196"/>
        <v>-4.6279166666666711</v>
      </c>
      <c r="Z509" s="2">
        <f t="shared" si="196"/>
        <v>-4.6279166666666711</v>
      </c>
      <c r="AA509" s="2">
        <f t="shared" si="197"/>
        <v>56.425000000000004</v>
      </c>
      <c r="AB509" s="61">
        <f t="shared" si="198"/>
        <v>27.767500000000027</v>
      </c>
      <c r="AC509" s="61">
        <f t="shared" si="199"/>
        <v>84.192500000000024</v>
      </c>
      <c r="AD509" s="2">
        <f t="shared" si="200"/>
        <v>4.6279166666666711</v>
      </c>
      <c r="AE509" s="2">
        <f t="shared" si="180"/>
        <v>0</v>
      </c>
      <c r="AF509" s="52">
        <f t="shared" si="201"/>
        <v>84.192500000000024</v>
      </c>
      <c r="AG509" s="2">
        <f t="shared" si="181"/>
        <v>23.139583333333356</v>
      </c>
      <c r="AH509" s="67">
        <f t="shared" si="182"/>
        <v>0.22103159453803806</v>
      </c>
      <c r="AI509" s="67">
        <f t="shared" si="183"/>
        <v>0.77896840546196189</v>
      </c>
      <c r="AJ509" s="2">
        <f t="shared" si="184"/>
        <v>380.90708333333339</v>
      </c>
      <c r="AK509" s="2">
        <f t="shared" si="185"/>
        <v>761.81416666666678</v>
      </c>
    </row>
    <row r="510" spans="1:37">
      <c r="A510" t="s">
        <v>271</v>
      </c>
      <c r="B510">
        <v>15</v>
      </c>
      <c r="C510" s="2">
        <f>VLOOKUP(A510,LB460_CO!B:L,11,0)</f>
        <v>123.61666666666667</v>
      </c>
      <c r="D510" s="2">
        <f>'c'!$B$7</f>
        <v>47.125</v>
      </c>
      <c r="E510" s="2">
        <f t="shared" si="186"/>
        <v>170.74166666666667</v>
      </c>
      <c r="F510" s="2">
        <f>'c'!$E$8</f>
        <v>123.57500000000002</v>
      </c>
      <c r="G510" s="52">
        <f t="shared" si="187"/>
        <v>294.31666666666672</v>
      </c>
      <c r="H510" s="52">
        <f t="shared" si="179"/>
        <v>4414.7500000000009</v>
      </c>
      <c r="I510" s="2">
        <f t="shared" si="188"/>
        <v>34.148333333333333</v>
      </c>
      <c r="J510" s="2">
        <f>propocet!$L$2</f>
        <v>18.9375</v>
      </c>
      <c r="K510" s="2">
        <f>propocet!$L$5</f>
        <v>23.362499999999997</v>
      </c>
      <c r="L510" s="2">
        <f>propocet!$L$9</f>
        <v>22.787500000000001</v>
      </c>
      <c r="M510" s="2">
        <f>propocet!$L$11</f>
        <v>16.7</v>
      </c>
      <c r="N510" s="2">
        <f>propocet!$L$12</f>
        <v>25.5625</v>
      </c>
      <c r="O510" s="2">
        <f>propocet!$L$13</f>
        <v>16.225000000000001</v>
      </c>
      <c r="P510" s="61">
        <f t="shared" si="189"/>
        <v>34.148333333333333</v>
      </c>
      <c r="Q510" s="52">
        <v>30</v>
      </c>
      <c r="R510" s="2">
        <f t="shared" si="190"/>
        <v>11.0625</v>
      </c>
      <c r="S510" s="2">
        <f t="shared" si="191"/>
        <v>6.6375000000000028</v>
      </c>
      <c r="T510" s="2">
        <f t="shared" si="192"/>
        <v>7.2124999999999986</v>
      </c>
      <c r="U510" s="2">
        <f t="shared" si="193"/>
        <v>13.3</v>
      </c>
      <c r="V510" s="2">
        <f t="shared" si="194"/>
        <v>4.4375</v>
      </c>
      <c r="W510" s="2">
        <f t="shared" si="195"/>
        <v>13.774999999999999</v>
      </c>
      <c r="X510" s="2">
        <f t="shared" si="196"/>
        <v>-4.1483333333333334</v>
      </c>
      <c r="Y510" s="2">
        <f t="shared" si="196"/>
        <v>-4.1483333333333334</v>
      </c>
      <c r="Z510" s="2">
        <f t="shared" si="196"/>
        <v>-4.1483333333333334</v>
      </c>
      <c r="AA510" s="2">
        <f t="shared" si="197"/>
        <v>56.425000000000004</v>
      </c>
      <c r="AB510" s="61">
        <f t="shared" si="198"/>
        <v>24.89</v>
      </c>
      <c r="AC510" s="61">
        <f t="shared" si="199"/>
        <v>81.314999999999998</v>
      </c>
      <c r="AD510" s="2">
        <f t="shared" si="200"/>
        <v>4.1483333333333334</v>
      </c>
      <c r="AE510" s="2">
        <f t="shared" si="180"/>
        <v>0</v>
      </c>
      <c r="AF510" s="52">
        <f t="shared" si="201"/>
        <v>81.314999999999998</v>
      </c>
      <c r="AG510" s="2">
        <f t="shared" si="181"/>
        <v>20.741666666666667</v>
      </c>
      <c r="AH510" s="67">
        <f t="shared" si="182"/>
        <v>0.21647535928369546</v>
      </c>
      <c r="AI510" s="67">
        <f t="shared" si="183"/>
        <v>0.78352464071630457</v>
      </c>
      <c r="AJ510" s="2">
        <f t="shared" si="184"/>
        <v>375.63166666666672</v>
      </c>
      <c r="AK510" s="2">
        <f t="shared" si="185"/>
        <v>5634.4750000000004</v>
      </c>
    </row>
    <row r="511" spans="1:37">
      <c r="A511" t="s">
        <v>272</v>
      </c>
      <c r="B511">
        <v>1</v>
      </c>
      <c r="C511" s="2">
        <f>VLOOKUP(A511,LB460_CO!B:L,11,0)</f>
        <v>199.78750000000002</v>
      </c>
      <c r="D511" s="2">
        <f>'c'!$B$7</f>
        <v>47.125</v>
      </c>
      <c r="E511" s="2">
        <f t="shared" si="186"/>
        <v>246.91250000000002</v>
      </c>
      <c r="F511" s="2">
        <f>'c'!$E$8</f>
        <v>123.57500000000002</v>
      </c>
      <c r="G511" s="52">
        <f t="shared" si="187"/>
        <v>370.48750000000007</v>
      </c>
      <c r="H511" s="52">
        <f t="shared" si="179"/>
        <v>370.48750000000007</v>
      </c>
      <c r="I511" s="2">
        <f t="shared" si="188"/>
        <v>49.382500000000007</v>
      </c>
      <c r="J511" s="2">
        <f>propocet!$L$2</f>
        <v>18.9375</v>
      </c>
      <c r="K511" s="2">
        <f>propocet!$L$5</f>
        <v>23.362499999999997</v>
      </c>
      <c r="L511" s="2">
        <f>propocet!$L$9</f>
        <v>22.787500000000001</v>
      </c>
      <c r="M511" s="2">
        <f>propocet!$L$11</f>
        <v>16.7</v>
      </c>
      <c r="N511" s="2">
        <f>propocet!$L$12</f>
        <v>25.5625</v>
      </c>
      <c r="O511" s="2">
        <f>propocet!$L$13</f>
        <v>16.225000000000001</v>
      </c>
      <c r="P511" s="61">
        <f t="shared" si="189"/>
        <v>49.382500000000007</v>
      </c>
      <c r="Q511" s="52">
        <v>30</v>
      </c>
      <c r="R511" s="2">
        <f t="shared" si="190"/>
        <v>11.0625</v>
      </c>
      <c r="S511" s="2">
        <f t="shared" si="191"/>
        <v>6.6375000000000028</v>
      </c>
      <c r="T511" s="2">
        <f t="shared" si="192"/>
        <v>7.2124999999999986</v>
      </c>
      <c r="U511" s="2">
        <f t="shared" si="193"/>
        <v>13.3</v>
      </c>
      <c r="V511" s="2">
        <f t="shared" si="194"/>
        <v>4.4375</v>
      </c>
      <c r="W511" s="2">
        <f t="shared" si="195"/>
        <v>13.774999999999999</v>
      </c>
      <c r="X511" s="2">
        <f t="shared" si="196"/>
        <v>-19.382500000000007</v>
      </c>
      <c r="Y511" s="2">
        <f t="shared" si="196"/>
        <v>-19.382500000000007</v>
      </c>
      <c r="Z511" s="2">
        <f t="shared" si="196"/>
        <v>-19.382500000000007</v>
      </c>
      <c r="AA511" s="2">
        <f t="shared" si="197"/>
        <v>56.425000000000004</v>
      </c>
      <c r="AB511" s="61">
        <f t="shared" si="198"/>
        <v>116.29500000000004</v>
      </c>
      <c r="AC511" s="61">
        <f t="shared" si="199"/>
        <v>172.72000000000006</v>
      </c>
      <c r="AD511" s="2">
        <f t="shared" si="200"/>
        <v>19.382500000000007</v>
      </c>
      <c r="AE511" s="2">
        <f t="shared" si="180"/>
        <v>0</v>
      </c>
      <c r="AF511" s="52">
        <f t="shared" si="201"/>
        <v>172.72000000000006</v>
      </c>
      <c r="AG511" s="2">
        <f t="shared" si="181"/>
        <v>96.912500000000037</v>
      </c>
      <c r="AH511" s="67">
        <f t="shared" si="182"/>
        <v>0.3179632092708588</v>
      </c>
      <c r="AI511" s="67">
        <f t="shared" si="183"/>
        <v>0.68203679072914114</v>
      </c>
      <c r="AJ511" s="2">
        <f t="shared" si="184"/>
        <v>543.2075000000001</v>
      </c>
      <c r="AK511" s="2">
        <f t="shared" si="185"/>
        <v>543.2075000000001</v>
      </c>
    </row>
    <row r="512" spans="1:37">
      <c r="A512" t="s">
        <v>369</v>
      </c>
      <c r="B512">
        <v>2</v>
      </c>
      <c r="C512" s="2">
        <f>VLOOKUP(A512,LB460_CO!B:L,11,0)</f>
        <v>144.84166666666667</v>
      </c>
      <c r="D512" s="2">
        <f>'c'!$B$7</f>
        <v>47.125</v>
      </c>
      <c r="E512" s="2">
        <f t="shared" si="186"/>
        <v>191.96666666666667</v>
      </c>
      <c r="F512" s="2">
        <f>'c'!$E$8</f>
        <v>123.57500000000002</v>
      </c>
      <c r="G512" s="52">
        <f t="shared" si="187"/>
        <v>315.54166666666669</v>
      </c>
      <c r="H512" s="52">
        <f t="shared" si="179"/>
        <v>631.08333333333337</v>
      </c>
      <c r="I512" s="2">
        <f t="shared" si="188"/>
        <v>38.393333333333331</v>
      </c>
      <c r="J512" s="2">
        <f>propocet!$L$2</f>
        <v>18.9375</v>
      </c>
      <c r="K512" s="2">
        <f>propocet!$L$5</f>
        <v>23.362499999999997</v>
      </c>
      <c r="L512" s="2">
        <f>propocet!$L$9</f>
        <v>22.787500000000001</v>
      </c>
      <c r="M512" s="2">
        <f>propocet!$L$11</f>
        <v>16.7</v>
      </c>
      <c r="N512" s="2">
        <f>propocet!$L$12</f>
        <v>25.5625</v>
      </c>
      <c r="O512" s="2">
        <f>propocet!$L$13</f>
        <v>16.225000000000001</v>
      </c>
      <c r="P512" s="61">
        <f t="shared" si="189"/>
        <v>38.393333333333331</v>
      </c>
      <c r="Q512" s="52">
        <v>30</v>
      </c>
      <c r="R512" s="2">
        <f t="shared" si="190"/>
        <v>11.0625</v>
      </c>
      <c r="S512" s="2">
        <f t="shared" si="191"/>
        <v>6.6375000000000028</v>
      </c>
      <c r="T512" s="2">
        <f t="shared" si="192"/>
        <v>7.2124999999999986</v>
      </c>
      <c r="U512" s="2">
        <f t="shared" si="193"/>
        <v>13.3</v>
      </c>
      <c r="V512" s="2">
        <f t="shared" si="194"/>
        <v>4.4375</v>
      </c>
      <c r="W512" s="2">
        <f t="shared" si="195"/>
        <v>13.774999999999999</v>
      </c>
      <c r="X512" s="2">
        <f t="shared" si="196"/>
        <v>-8.3933333333333309</v>
      </c>
      <c r="Y512" s="2">
        <f t="shared" si="196"/>
        <v>-8.3933333333333309</v>
      </c>
      <c r="Z512" s="2">
        <f t="shared" si="196"/>
        <v>-8.3933333333333309</v>
      </c>
      <c r="AA512" s="2">
        <f t="shared" si="197"/>
        <v>56.425000000000004</v>
      </c>
      <c r="AB512" s="61">
        <f t="shared" si="198"/>
        <v>50.359999999999985</v>
      </c>
      <c r="AC512" s="61">
        <f t="shared" si="199"/>
        <v>106.785</v>
      </c>
      <c r="AD512" s="2">
        <f t="shared" si="200"/>
        <v>8.3933333333333309</v>
      </c>
      <c r="AE512" s="2">
        <f t="shared" si="180"/>
        <v>0</v>
      </c>
      <c r="AF512" s="52">
        <f t="shared" si="201"/>
        <v>106.785</v>
      </c>
      <c r="AG512" s="2">
        <f t="shared" si="181"/>
        <v>41.966666666666654</v>
      </c>
      <c r="AH512" s="67">
        <f t="shared" si="182"/>
        <v>0.25284929517435162</v>
      </c>
      <c r="AI512" s="67">
        <f t="shared" si="183"/>
        <v>0.74715070482564838</v>
      </c>
      <c r="AJ512" s="2">
        <f t="shared" si="184"/>
        <v>422.32666666666671</v>
      </c>
      <c r="AK512" s="2">
        <f t="shared" si="185"/>
        <v>844.65333333333342</v>
      </c>
    </row>
    <row r="513" spans="1:37">
      <c r="A513" t="s">
        <v>648</v>
      </c>
      <c r="B513">
        <v>26</v>
      </c>
      <c r="C513" s="2">
        <f>VLOOKUP(A513,LB460_CO!B:L,11,0)</f>
        <v>142.43750000000003</v>
      </c>
      <c r="D513" s="2">
        <f>'c'!$B$7</f>
        <v>47.125</v>
      </c>
      <c r="E513" s="2">
        <f t="shared" si="186"/>
        <v>189.56250000000003</v>
      </c>
      <c r="F513" s="2">
        <f>'c'!$E$8</f>
        <v>123.57500000000002</v>
      </c>
      <c r="G513" s="52">
        <f t="shared" si="187"/>
        <v>313.13750000000005</v>
      </c>
      <c r="H513" s="52">
        <f t="shared" si="179"/>
        <v>8141.5750000000007</v>
      </c>
      <c r="I513" s="2">
        <f t="shared" si="188"/>
        <v>37.912500000000009</v>
      </c>
      <c r="J513" s="2">
        <f>propocet!$L$2</f>
        <v>18.9375</v>
      </c>
      <c r="K513" s="2">
        <f>propocet!$L$5</f>
        <v>23.362499999999997</v>
      </c>
      <c r="L513" s="2">
        <f>propocet!$L$9</f>
        <v>22.787500000000001</v>
      </c>
      <c r="M513" s="2">
        <f>propocet!$L$11</f>
        <v>16.7</v>
      </c>
      <c r="N513" s="2">
        <f>propocet!$L$12</f>
        <v>25.5625</v>
      </c>
      <c r="O513" s="2">
        <f>propocet!$L$13</f>
        <v>16.225000000000001</v>
      </c>
      <c r="P513" s="61">
        <f t="shared" si="189"/>
        <v>37.912500000000009</v>
      </c>
      <c r="Q513" s="52">
        <v>30</v>
      </c>
      <c r="R513" s="2">
        <f t="shared" si="190"/>
        <v>11.0625</v>
      </c>
      <c r="S513" s="2">
        <f t="shared" si="191"/>
        <v>6.6375000000000028</v>
      </c>
      <c r="T513" s="2">
        <f t="shared" si="192"/>
        <v>7.2124999999999986</v>
      </c>
      <c r="U513" s="2">
        <f t="shared" si="193"/>
        <v>13.3</v>
      </c>
      <c r="V513" s="2">
        <f t="shared" si="194"/>
        <v>4.4375</v>
      </c>
      <c r="W513" s="2">
        <f t="shared" si="195"/>
        <v>13.774999999999999</v>
      </c>
      <c r="X513" s="2">
        <f t="shared" si="196"/>
        <v>-7.9125000000000085</v>
      </c>
      <c r="Y513" s="2">
        <f t="shared" si="196"/>
        <v>-7.9125000000000085</v>
      </c>
      <c r="Z513" s="2">
        <f t="shared" si="196"/>
        <v>-7.9125000000000085</v>
      </c>
      <c r="AA513" s="2">
        <f t="shared" si="197"/>
        <v>56.425000000000004</v>
      </c>
      <c r="AB513" s="61">
        <f t="shared" si="198"/>
        <v>47.475000000000051</v>
      </c>
      <c r="AC513" s="61">
        <f t="shared" si="199"/>
        <v>103.90000000000006</v>
      </c>
      <c r="AD513" s="2">
        <f t="shared" si="200"/>
        <v>7.9125000000000085</v>
      </c>
      <c r="AE513" s="2">
        <f t="shared" si="180"/>
        <v>0</v>
      </c>
      <c r="AF513" s="52">
        <f t="shared" si="201"/>
        <v>103.90000000000006</v>
      </c>
      <c r="AG513" s="2">
        <f t="shared" si="181"/>
        <v>39.562500000000043</v>
      </c>
      <c r="AH513" s="67">
        <f t="shared" si="182"/>
        <v>0.24913826694242136</v>
      </c>
      <c r="AI513" s="67">
        <f t="shared" si="183"/>
        <v>0.75086173305757864</v>
      </c>
      <c r="AJ513" s="2">
        <f t="shared" si="184"/>
        <v>417.03750000000014</v>
      </c>
      <c r="AK513" s="2">
        <f t="shared" si="185"/>
        <v>10842.975000000004</v>
      </c>
    </row>
    <row r="514" spans="1:37" hidden="1">
      <c r="A514" t="s">
        <v>725</v>
      </c>
      <c r="B514">
        <v>2</v>
      </c>
      <c r="C514" s="2">
        <f>VLOOKUP(A514,LB460_CO!B:L,11,0)</f>
        <v>102.86250000000001</v>
      </c>
      <c r="D514" s="2">
        <f>'c'!$B$7</f>
        <v>47.125</v>
      </c>
      <c r="E514" s="2">
        <f t="shared" si="186"/>
        <v>149.98750000000001</v>
      </c>
      <c r="F514" s="2">
        <f>'c'!$E$8</f>
        <v>123.57500000000002</v>
      </c>
      <c r="G514" s="52">
        <f t="shared" si="187"/>
        <v>273.5625</v>
      </c>
      <c r="H514" s="52">
        <f t="shared" si="179"/>
        <v>547.125</v>
      </c>
      <c r="I514" s="2">
        <f t="shared" si="188"/>
        <v>29.997500000000002</v>
      </c>
      <c r="J514" s="2">
        <f>propocet!$L$2</f>
        <v>18.9375</v>
      </c>
      <c r="K514" s="2">
        <f>propocet!$L$5</f>
        <v>23.362499999999997</v>
      </c>
      <c r="L514" s="2">
        <f>propocet!$L$9</f>
        <v>22.787500000000001</v>
      </c>
      <c r="M514" s="2">
        <f>propocet!$L$11</f>
        <v>16.7</v>
      </c>
      <c r="N514" s="2">
        <f>propocet!$L$12</f>
        <v>25.5625</v>
      </c>
      <c r="O514" s="2">
        <f>propocet!$L$13</f>
        <v>16.225000000000001</v>
      </c>
      <c r="P514" s="61">
        <f t="shared" si="189"/>
        <v>29.997500000000002</v>
      </c>
      <c r="Q514" s="52">
        <v>30</v>
      </c>
      <c r="R514" s="2">
        <f t="shared" si="190"/>
        <v>11.0625</v>
      </c>
      <c r="S514" s="2">
        <f t="shared" si="191"/>
        <v>6.6375000000000028</v>
      </c>
      <c r="T514" s="2">
        <f t="shared" si="192"/>
        <v>7.2124999999999986</v>
      </c>
      <c r="U514" s="2">
        <f t="shared" si="193"/>
        <v>13.3</v>
      </c>
      <c r="V514" s="2">
        <f t="shared" si="194"/>
        <v>4.4375</v>
      </c>
      <c r="W514" s="2">
        <f t="shared" si="195"/>
        <v>13.774999999999999</v>
      </c>
      <c r="X514" s="2">
        <f t="shared" si="196"/>
        <v>2.4999999999977263E-3</v>
      </c>
      <c r="Y514" s="2">
        <f t="shared" si="196"/>
        <v>2.4999999999977263E-3</v>
      </c>
      <c r="Z514" s="2">
        <f t="shared" si="196"/>
        <v>2.4999999999977263E-3</v>
      </c>
      <c r="AA514" s="2">
        <f t="shared" si="197"/>
        <v>56.425000000000004</v>
      </c>
      <c r="AB514" s="61">
        <f t="shared" si="198"/>
        <v>0</v>
      </c>
      <c r="AC514" s="61">
        <f t="shared" si="199"/>
        <v>56.425000000000004</v>
      </c>
      <c r="AD514" s="2">
        <f t="shared" si="200"/>
        <v>-2.4999999999977263E-3</v>
      </c>
      <c r="AE514" s="2">
        <f t="shared" si="180"/>
        <v>1.2499999999988631E-2</v>
      </c>
      <c r="AF514" s="52">
        <f t="shared" si="201"/>
        <v>56.437499999999993</v>
      </c>
      <c r="AG514" s="2">
        <f t="shared" si="181"/>
        <v>0</v>
      </c>
      <c r="AH514" s="67">
        <f t="shared" si="182"/>
        <v>0.17102272727272724</v>
      </c>
      <c r="AI514" s="67">
        <f t="shared" si="183"/>
        <v>0.82897727272727273</v>
      </c>
      <c r="AJ514" s="2">
        <f t="shared" si="184"/>
        <v>330</v>
      </c>
      <c r="AK514" s="2">
        <f t="shared" si="185"/>
        <v>660</v>
      </c>
    </row>
    <row r="515" spans="1:37" hidden="1">
      <c r="A515" t="s">
        <v>523</v>
      </c>
      <c r="B515">
        <v>3</v>
      </c>
      <c r="C515" s="2">
        <f>VLOOKUP(A515,LB460_CO!B:L,11,0)</f>
        <v>104.78958333333334</v>
      </c>
      <c r="D515" s="2">
        <f>'c'!$B$7</f>
        <v>47.125</v>
      </c>
      <c r="E515" s="2">
        <f t="shared" si="186"/>
        <v>151.91458333333333</v>
      </c>
      <c r="F515" s="2">
        <f>'c'!$E$8</f>
        <v>123.57500000000002</v>
      </c>
      <c r="G515" s="52">
        <f t="shared" si="187"/>
        <v>275.48958333333337</v>
      </c>
      <c r="H515" s="52">
        <f t="shared" ref="H515:H578" si="202">G515*B515</f>
        <v>826.46875000000011</v>
      </c>
      <c r="I515" s="2">
        <f t="shared" si="188"/>
        <v>30.382916666666667</v>
      </c>
      <c r="J515" s="2">
        <f>propocet!$L$2</f>
        <v>18.9375</v>
      </c>
      <c r="K515" s="2">
        <f>propocet!$L$5</f>
        <v>23.362499999999997</v>
      </c>
      <c r="L515" s="2">
        <f>propocet!$L$9</f>
        <v>22.787500000000001</v>
      </c>
      <c r="M515" s="2">
        <f>propocet!$L$11</f>
        <v>16.7</v>
      </c>
      <c r="N515" s="2">
        <f>propocet!$L$12</f>
        <v>25.5625</v>
      </c>
      <c r="O515" s="2">
        <f>propocet!$L$13</f>
        <v>16.225000000000001</v>
      </c>
      <c r="P515" s="61">
        <f t="shared" si="189"/>
        <v>30.382916666666667</v>
      </c>
      <c r="Q515" s="52">
        <v>30</v>
      </c>
      <c r="R515" s="2">
        <f t="shared" si="190"/>
        <v>11.0625</v>
      </c>
      <c r="S515" s="2">
        <f t="shared" si="191"/>
        <v>6.6375000000000028</v>
      </c>
      <c r="T515" s="2">
        <f t="shared" si="192"/>
        <v>7.2124999999999986</v>
      </c>
      <c r="U515" s="2">
        <f t="shared" si="193"/>
        <v>13.3</v>
      </c>
      <c r="V515" s="2">
        <f t="shared" si="194"/>
        <v>4.4375</v>
      </c>
      <c r="W515" s="2">
        <f t="shared" si="195"/>
        <v>13.774999999999999</v>
      </c>
      <c r="X515" s="2">
        <f t="shared" si="196"/>
        <v>-0.38291666666666657</v>
      </c>
      <c r="Y515" s="2">
        <f t="shared" si="196"/>
        <v>-0.38291666666666657</v>
      </c>
      <c r="Z515" s="2">
        <f t="shared" si="196"/>
        <v>-0.38291666666666657</v>
      </c>
      <c r="AA515" s="2">
        <f t="shared" si="197"/>
        <v>56.425000000000004</v>
      </c>
      <c r="AB515" s="61">
        <f t="shared" si="198"/>
        <v>2.2974999999999994</v>
      </c>
      <c r="AC515" s="61">
        <f t="shared" si="199"/>
        <v>58.722500000000004</v>
      </c>
      <c r="AD515" s="2">
        <f t="shared" si="200"/>
        <v>0.38291666666666657</v>
      </c>
      <c r="AE515" s="2">
        <f t="shared" ref="AE515:AE578" si="203">IF(AD515&lt;0,(-1)*AD515*5,0)</f>
        <v>0</v>
      </c>
      <c r="AF515" s="52">
        <f t="shared" si="201"/>
        <v>58.722500000000004</v>
      </c>
      <c r="AG515" s="2">
        <f t="shared" ref="AG515:AG578" si="204">IF(AD515&gt;0,AD515*5,0)</f>
        <v>1.9145833333333329</v>
      </c>
      <c r="AH515" s="67">
        <f t="shared" ref="AH515:AH578" si="205">AF515/(11*IF(AD515&gt;0,P515,Q515))</f>
        <v>0.17570429954033678</v>
      </c>
      <c r="AI515" s="67">
        <f t="shared" ref="AI515:AI578" si="206">1-AH515</f>
        <v>0.82429570045966316</v>
      </c>
      <c r="AJ515" s="2">
        <f t="shared" ref="AJ515:AJ578" si="207">AC515+G515+AE515</f>
        <v>334.2120833333334</v>
      </c>
      <c r="AK515" s="2">
        <f t="shared" ref="AK515:AK578" si="208">AJ515*B515</f>
        <v>1002.6362500000002</v>
      </c>
    </row>
    <row r="516" spans="1:37">
      <c r="A516" t="s">
        <v>524</v>
      </c>
      <c r="B516">
        <v>1</v>
      </c>
      <c r="C516" s="2">
        <f>VLOOKUP(A516,LB460_CO!B:L,11,0)</f>
        <v>119.00416666666666</v>
      </c>
      <c r="D516" s="2">
        <f>'c'!$B$7</f>
        <v>47.125</v>
      </c>
      <c r="E516" s="2">
        <f t="shared" si="186"/>
        <v>166.12916666666666</v>
      </c>
      <c r="F516" s="2">
        <f>'c'!$E$8</f>
        <v>123.57500000000002</v>
      </c>
      <c r="G516" s="52">
        <f t="shared" si="187"/>
        <v>289.70416666666665</v>
      </c>
      <c r="H516" s="52">
        <f t="shared" si="202"/>
        <v>289.70416666666665</v>
      </c>
      <c r="I516" s="2">
        <f t="shared" si="188"/>
        <v>33.225833333333334</v>
      </c>
      <c r="J516" s="2">
        <f>propocet!$L$2</f>
        <v>18.9375</v>
      </c>
      <c r="K516" s="2">
        <f>propocet!$L$5</f>
        <v>23.362499999999997</v>
      </c>
      <c r="L516" s="2">
        <f>propocet!$L$9</f>
        <v>22.787500000000001</v>
      </c>
      <c r="M516" s="2">
        <f>propocet!$L$11</f>
        <v>16.7</v>
      </c>
      <c r="N516" s="2">
        <f>propocet!$L$12</f>
        <v>25.5625</v>
      </c>
      <c r="O516" s="2">
        <f>propocet!$L$13</f>
        <v>16.225000000000001</v>
      </c>
      <c r="P516" s="61">
        <f t="shared" si="189"/>
        <v>33.225833333333334</v>
      </c>
      <c r="Q516" s="52">
        <v>30</v>
      </c>
      <c r="R516" s="2">
        <f t="shared" si="190"/>
        <v>11.0625</v>
      </c>
      <c r="S516" s="2">
        <f t="shared" si="191"/>
        <v>6.6375000000000028</v>
      </c>
      <c r="T516" s="2">
        <f t="shared" si="192"/>
        <v>7.2124999999999986</v>
      </c>
      <c r="U516" s="2">
        <f t="shared" si="193"/>
        <v>13.3</v>
      </c>
      <c r="V516" s="2">
        <f t="shared" si="194"/>
        <v>4.4375</v>
      </c>
      <c r="W516" s="2">
        <f t="shared" si="195"/>
        <v>13.774999999999999</v>
      </c>
      <c r="X516" s="2">
        <f t="shared" si="196"/>
        <v>-3.225833333333334</v>
      </c>
      <c r="Y516" s="2">
        <f t="shared" si="196"/>
        <v>-3.225833333333334</v>
      </c>
      <c r="Z516" s="2">
        <f t="shared" si="196"/>
        <v>-3.225833333333334</v>
      </c>
      <c r="AA516" s="2">
        <f t="shared" si="197"/>
        <v>56.425000000000004</v>
      </c>
      <c r="AB516" s="61">
        <f t="shared" si="198"/>
        <v>19.355000000000004</v>
      </c>
      <c r="AC516" s="61">
        <f t="shared" si="199"/>
        <v>75.78</v>
      </c>
      <c r="AD516" s="2">
        <f t="shared" si="200"/>
        <v>3.225833333333334</v>
      </c>
      <c r="AE516" s="2">
        <f t="shared" si="203"/>
        <v>0</v>
      </c>
      <c r="AF516" s="52">
        <f t="shared" si="201"/>
        <v>75.78</v>
      </c>
      <c r="AG516" s="2">
        <f t="shared" si="204"/>
        <v>16.12916666666667</v>
      </c>
      <c r="AH516" s="67">
        <f t="shared" si="205"/>
        <v>0.20734140329836448</v>
      </c>
      <c r="AI516" s="67">
        <f t="shared" si="206"/>
        <v>0.79265859670163552</v>
      </c>
      <c r="AJ516" s="2">
        <f t="shared" si="207"/>
        <v>365.48416666666662</v>
      </c>
      <c r="AK516" s="2">
        <f t="shared" si="208"/>
        <v>365.48416666666662</v>
      </c>
    </row>
    <row r="517" spans="1:37">
      <c r="A517" t="s">
        <v>726</v>
      </c>
      <c r="B517">
        <v>1</v>
      </c>
      <c r="C517" s="2">
        <f>VLOOKUP(A517,LB460_CO!B:L,11,0)</f>
        <v>184.88750000000002</v>
      </c>
      <c r="D517" s="2">
        <f>'c'!$B$7</f>
        <v>47.125</v>
      </c>
      <c r="E517" s="2">
        <f t="shared" si="186"/>
        <v>232.01250000000002</v>
      </c>
      <c r="F517" s="2">
        <f>'c'!$E$8</f>
        <v>123.57500000000002</v>
      </c>
      <c r="G517" s="52">
        <f t="shared" si="187"/>
        <v>355.58750000000003</v>
      </c>
      <c r="H517" s="52">
        <f t="shared" si="202"/>
        <v>355.58750000000003</v>
      </c>
      <c r="I517" s="2">
        <f t="shared" si="188"/>
        <v>46.402500000000003</v>
      </c>
      <c r="J517" s="2">
        <f>propocet!$L$2</f>
        <v>18.9375</v>
      </c>
      <c r="K517" s="2">
        <f>propocet!$L$5</f>
        <v>23.362499999999997</v>
      </c>
      <c r="L517" s="2">
        <f>propocet!$L$9</f>
        <v>22.787500000000001</v>
      </c>
      <c r="M517" s="2">
        <f>propocet!$L$11</f>
        <v>16.7</v>
      </c>
      <c r="N517" s="2">
        <f>propocet!$L$12</f>
        <v>25.5625</v>
      </c>
      <c r="O517" s="2">
        <f>propocet!$L$13</f>
        <v>16.225000000000001</v>
      </c>
      <c r="P517" s="61">
        <f t="shared" si="189"/>
        <v>46.402500000000003</v>
      </c>
      <c r="Q517" s="52">
        <v>30</v>
      </c>
      <c r="R517" s="2">
        <f t="shared" si="190"/>
        <v>11.0625</v>
      </c>
      <c r="S517" s="2">
        <f t="shared" si="191"/>
        <v>6.6375000000000028</v>
      </c>
      <c r="T517" s="2">
        <f t="shared" si="192"/>
        <v>7.2124999999999986</v>
      </c>
      <c r="U517" s="2">
        <f t="shared" si="193"/>
        <v>13.3</v>
      </c>
      <c r="V517" s="2">
        <f t="shared" si="194"/>
        <v>4.4375</v>
      </c>
      <c r="W517" s="2">
        <f t="shared" si="195"/>
        <v>13.774999999999999</v>
      </c>
      <c r="X517" s="2">
        <f t="shared" si="196"/>
        <v>-16.402500000000003</v>
      </c>
      <c r="Y517" s="2">
        <f t="shared" si="196"/>
        <v>-16.402500000000003</v>
      </c>
      <c r="Z517" s="2">
        <f t="shared" si="196"/>
        <v>-16.402500000000003</v>
      </c>
      <c r="AA517" s="2">
        <f t="shared" si="197"/>
        <v>56.425000000000004</v>
      </c>
      <c r="AB517" s="61">
        <f t="shared" si="198"/>
        <v>98.41500000000002</v>
      </c>
      <c r="AC517" s="61">
        <f t="shared" si="199"/>
        <v>154.84000000000003</v>
      </c>
      <c r="AD517" s="2">
        <f t="shared" si="200"/>
        <v>16.402500000000003</v>
      </c>
      <c r="AE517" s="2">
        <f t="shared" si="203"/>
        <v>0</v>
      </c>
      <c r="AF517" s="52">
        <f t="shared" si="201"/>
        <v>154.84000000000003</v>
      </c>
      <c r="AG517" s="2">
        <f t="shared" si="204"/>
        <v>82.012500000000017</v>
      </c>
      <c r="AH517" s="67">
        <f t="shared" si="205"/>
        <v>0.30335356147542997</v>
      </c>
      <c r="AI517" s="67">
        <f t="shared" si="206"/>
        <v>0.69664643852457009</v>
      </c>
      <c r="AJ517" s="2">
        <f t="shared" si="207"/>
        <v>510.42750000000007</v>
      </c>
      <c r="AK517" s="2">
        <f t="shared" si="208"/>
        <v>510.42750000000007</v>
      </c>
    </row>
    <row r="518" spans="1:37">
      <c r="A518" t="s">
        <v>525</v>
      </c>
      <c r="B518">
        <v>8</v>
      </c>
      <c r="C518" s="2">
        <f>VLOOKUP(A518,LB460_CO!B:L,11,0)</f>
        <v>129.36249999999998</v>
      </c>
      <c r="D518" s="2">
        <f>'c'!$B$7</f>
        <v>47.125</v>
      </c>
      <c r="E518" s="2">
        <f t="shared" si="186"/>
        <v>176.48749999999998</v>
      </c>
      <c r="F518" s="2">
        <f>'c'!$E$8</f>
        <v>123.57500000000002</v>
      </c>
      <c r="G518" s="52">
        <f t="shared" si="187"/>
        <v>300.0625</v>
      </c>
      <c r="H518" s="52">
        <f t="shared" si="202"/>
        <v>2400.5</v>
      </c>
      <c r="I518" s="2">
        <f t="shared" si="188"/>
        <v>35.297499999999999</v>
      </c>
      <c r="J518" s="2">
        <f>propocet!$L$2</f>
        <v>18.9375</v>
      </c>
      <c r="K518" s="2">
        <f>propocet!$L$5</f>
        <v>23.362499999999997</v>
      </c>
      <c r="L518" s="2">
        <f>propocet!$L$9</f>
        <v>22.787500000000001</v>
      </c>
      <c r="M518" s="2">
        <f>propocet!$L$11</f>
        <v>16.7</v>
      </c>
      <c r="N518" s="2">
        <f>propocet!$L$12</f>
        <v>25.5625</v>
      </c>
      <c r="O518" s="2">
        <f>propocet!$L$13</f>
        <v>16.225000000000001</v>
      </c>
      <c r="P518" s="61">
        <f t="shared" si="189"/>
        <v>35.297499999999999</v>
      </c>
      <c r="Q518" s="52">
        <v>30</v>
      </c>
      <c r="R518" s="2">
        <f t="shared" si="190"/>
        <v>11.0625</v>
      </c>
      <c r="S518" s="2">
        <f t="shared" si="191"/>
        <v>6.6375000000000028</v>
      </c>
      <c r="T518" s="2">
        <f t="shared" si="192"/>
        <v>7.2124999999999986</v>
      </c>
      <c r="U518" s="2">
        <f t="shared" si="193"/>
        <v>13.3</v>
      </c>
      <c r="V518" s="2">
        <f t="shared" si="194"/>
        <v>4.4375</v>
      </c>
      <c r="W518" s="2">
        <f t="shared" si="195"/>
        <v>13.774999999999999</v>
      </c>
      <c r="X518" s="2">
        <f t="shared" si="196"/>
        <v>-5.2974999999999994</v>
      </c>
      <c r="Y518" s="2">
        <f t="shared" si="196"/>
        <v>-5.2974999999999994</v>
      </c>
      <c r="Z518" s="2">
        <f t="shared" si="196"/>
        <v>-5.2974999999999994</v>
      </c>
      <c r="AA518" s="2">
        <f t="shared" si="197"/>
        <v>56.425000000000004</v>
      </c>
      <c r="AB518" s="61">
        <f t="shared" si="198"/>
        <v>31.784999999999997</v>
      </c>
      <c r="AC518" s="61">
        <f t="shared" si="199"/>
        <v>88.210000000000008</v>
      </c>
      <c r="AD518" s="2">
        <f t="shared" si="200"/>
        <v>5.2974999999999994</v>
      </c>
      <c r="AE518" s="2">
        <f t="shared" si="203"/>
        <v>0</v>
      </c>
      <c r="AF518" s="52">
        <f t="shared" si="201"/>
        <v>88.210000000000008</v>
      </c>
      <c r="AG518" s="2">
        <f t="shared" si="204"/>
        <v>26.487499999999997</v>
      </c>
      <c r="AH518" s="67">
        <f t="shared" si="205"/>
        <v>0.22718580378471309</v>
      </c>
      <c r="AI518" s="67">
        <f t="shared" si="206"/>
        <v>0.77281419621528691</v>
      </c>
      <c r="AJ518" s="2">
        <f t="shared" si="207"/>
        <v>388.27250000000004</v>
      </c>
      <c r="AK518" s="2">
        <f t="shared" si="208"/>
        <v>3106.1800000000003</v>
      </c>
    </row>
    <row r="519" spans="1:37">
      <c r="A519" t="s">
        <v>682</v>
      </c>
      <c r="B519">
        <v>3</v>
      </c>
      <c r="C519" s="2">
        <f>VLOOKUP(A519,LB460_CO!B:L,11,0)</f>
        <v>128.19166666666666</v>
      </c>
      <c r="D519" s="2">
        <f>'c'!$B$7</f>
        <v>47.125</v>
      </c>
      <c r="E519" s="2">
        <f t="shared" si="186"/>
        <v>175.31666666666666</v>
      </c>
      <c r="F519" s="2">
        <f>'c'!$E$8</f>
        <v>123.57500000000002</v>
      </c>
      <c r="G519" s="52">
        <f t="shared" si="187"/>
        <v>298.89166666666665</v>
      </c>
      <c r="H519" s="52">
        <f t="shared" si="202"/>
        <v>896.67499999999995</v>
      </c>
      <c r="I519" s="2">
        <f t="shared" si="188"/>
        <v>35.063333333333333</v>
      </c>
      <c r="J519" s="2">
        <f>propocet!$L$2</f>
        <v>18.9375</v>
      </c>
      <c r="K519" s="2">
        <f>propocet!$L$5</f>
        <v>23.362499999999997</v>
      </c>
      <c r="L519" s="2">
        <f>propocet!$L$9</f>
        <v>22.787500000000001</v>
      </c>
      <c r="M519" s="2">
        <f>propocet!$L$11</f>
        <v>16.7</v>
      </c>
      <c r="N519" s="2">
        <f>propocet!$L$12</f>
        <v>25.5625</v>
      </c>
      <c r="O519" s="2">
        <f>propocet!$L$13</f>
        <v>16.225000000000001</v>
      </c>
      <c r="P519" s="61">
        <f t="shared" si="189"/>
        <v>35.063333333333333</v>
      </c>
      <c r="Q519" s="52">
        <v>30</v>
      </c>
      <c r="R519" s="2">
        <f t="shared" si="190"/>
        <v>11.0625</v>
      </c>
      <c r="S519" s="2">
        <f t="shared" si="191"/>
        <v>6.6375000000000028</v>
      </c>
      <c r="T519" s="2">
        <f t="shared" si="192"/>
        <v>7.2124999999999986</v>
      </c>
      <c r="U519" s="2">
        <f t="shared" si="193"/>
        <v>13.3</v>
      </c>
      <c r="V519" s="2">
        <f t="shared" si="194"/>
        <v>4.4375</v>
      </c>
      <c r="W519" s="2">
        <f t="shared" si="195"/>
        <v>13.774999999999999</v>
      </c>
      <c r="X519" s="2">
        <f t="shared" si="196"/>
        <v>-5.0633333333333326</v>
      </c>
      <c r="Y519" s="2">
        <f t="shared" si="196"/>
        <v>-5.0633333333333326</v>
      </c>
      <c r="Z519" s="2">
        <f t="shared" si="196"/>
        <v>-5.0633333333333326</v>
      </c>
      <c r="AA519" s="2">
        <f t="shared" si="197"/>
        <v>56.425000000000004</v>
      </c>
      <c r="AB519" s="61">
        <f t="shared" si="198"/>
        <v>30.379999999999995</v>
      </c>
      <c r="AC519" s="61">
        <f t="shared" si="199"/>
        <v>86.805000000000007</v>
      </c>
      <c r="AD519" s="2">
        <f t="shared" si="200"/>
        <v>5.0633333333333326</v>
      </c>
      <c r="AE519" s="2">
        <f t="shared" si="203"/>
        <v>0</v>
      </c>
      <c r="AF519" s="52">
        <f t="shared" si="201"/>
        <v>86.805000000000007</v>
      </c>
      <c r="AG519" s="2">
        <f t="shared" si="204"/>
        <v>25.316666666666663</v>
      </c>
      <c r="AH519" s="67">
        <f t="shared" si="205"/>
        <v>0.22506028053133292</v>
      </c>
      <c r="AI519" s="67">
        <f t="shared" si="206"/>
        <v>0.77493971946866713</v>
      </c>
      <c r="AJ519" s="2">
        <f t="shared" si="207"/>
        <v>385.69666666666666</v>
      </c>
      <c r="AK519" s="2">
        <f t="shared" si="208"/>
        <v>1157.0899999999999</v>
      </c>
    </row>
    <row r="520" spans="1:37">
      <c r="A520" t="s">
        <v>274</v>
      </c>
      <c r="B520">
        <v>11</v>
      </c>
      <c r="C520" s="2">
        <f>VLOOKUP(A520,LB460_CO!B:L,11,0)</f>
        <v>199.78750000000002</v>
      </c>
      <c r="D520" s="2">
        <f>'c'!$B$7</f>
        <v>47.125</v>
      </c>
      <c r="E520" s="2">
        <f t="shared" si="186"/>
        <v>246.91250000000002</v>
      </c>
      <c r="F520" s="2">
        <f>'c'!$E$8</f>
        <v>123.57500000000002</v>
      </c>
      <c r="G520" s="52">
        <f t="shared" si="187"/>
        <v>370.48750000000007</v>
      </c>
      <c r="H520" s="52">
        <f t="shared" si="202"/>
        <v>4075.3625000000006</v>
      </c>
      <c r="I520" s="2">
        <f t="shared" si="188"/>
        <v>49.382500000000007</v>
      </c>
      <c r="J520" s="2">
        <f>propocet!$L$2</f>
        <v>18.9375</v>
      </c>
      <c r="K520" s="2">
        <f>propocet!$L$5</f>
        <v>23.362499999999997</v>
      </c>
      <c r="L520" s="2">
        <f>propocet!$L$9</f>
        <v>22.787500000000001</v>
      </c>
      <c r="M520" s="2">
        <f>propocet!$L$11</f>
        <v>16.7</v>
      </c>
      <c r="N520" s="2">
        <f>propocet!$L$12</f>
        <v>25.5625</v>
      </c>
      <c r="O520" s="2">
        <f>propocet!$L$13</f>
        <v>16.225000000000001</v>
      </c>
      <c r="P520" s="61">
        <f t="shared" si="189"/>
        <v>49.382500000000007</v>
      </c>
      <c r="Q520" s="52">
        <v>30</v>
      </c>
      <c r="R520" s="2">
        <f t="shared" si="190"/>
        <v>11.0625</v>
      </c>
      <c r="S520" s="2">
        <f t="shared" si="191"/>
        <v>6.6375000000000028</v>
      </c>
      <c r="T520" s="2">
        <f t="shared" si="192"/>
        <v>7.2124999999999986</v>
      </c>
      <c r="U520" s="2">
        <f t="shared" si="193"/>
        <v>13.3</v>
      </c>
      <c r="V520" s="2">
        <f t="shared" si="194"/>
        <v>4.4375</v>
      </c>
      <c r="W520" s="2">
        <f t="shared" si="195"/>
        <v>13.774999999999999</v>
      </c>
      <c r="X520" s="2">
        <f t="shared" si="196"/>
        <v>-19.382500000000007</v>
      </c>
      <c r="Y520" s="2">
        <f t="shared" si="196"/>
        <v>-19.382500000000007</v>
      </c>
      <c r="Z520" s="2">
        <f t="shared" si="196"/>
        <v>-19.382500000000007</v>
      </c>
      <c r="AA520" s="2">
        <f t="shared" si="197"/>
        <v>56.425000000000004</v>
      </c>
      <c r="AB520" s="61">
        <f t="shared" si="198"/>
        <v>116.29500000000004</v>
      </c>
      <c r="AC520" s="61">
        <f t="shared" si="199"/>
        <v>172.72000000000006</v>
      </c>
      <c r="AD520" s="2">
        <f t="shared" si="200"/>
        <v>19.382500000000007</v>
      </c>
      <c r="AE520" s="2">
        <f t="shared" si="203"/>
        <v>0</v>
      </c>
      <c r="AF520" s="52">
        <f t="shared" si="201"/>
        <v>172.72000000000006</v>
      </c>
      <c r="AG520" s="2">
        <f t="shared" si="204"/>
        <v>96.912500000000037</v>
      </c>
      <c r="AH520" s="67">
        <f t="shared" si="205"/>
        <v>0.3179632092708588</v>
      </c>
      <c r="AI520" s="67">
        <f t="shared" si="206"/>
        <v>0.68203679072914114</v>
      </c>
      <c r="AJ520" s="2">
        <f t="shared" si="207"/>
        <v>543.2075000000001</v>
      </c>
      <c r="AK520" s="2">
        <f t="shared" si="208"/>
        <v>5975.2825000000012</v>
      </c>
    </row>
    <row r="521" spans="1:37">
      <c r="A521" t="s">
        <v>526</v>
      </c>
      <c r="B521">
        <v>2</v>
      </c>
      <c r="C521" s="2">
        <f>VLOOKUP(A521,LB460_CO!B:L,11,0)</f>
        <v>129.36249999999998</v>
      </c>
      <c r="D521" s="2">
        <f>'c'!$B$7</f>
        <v>47.125</v>
      </c>
      <c r="E521" s="2">
        <f t="shared" si="186"/>
        <v>176.48749999999998</v>
      </c>
      <c r="F521" s="2">
        <f>'c'!$E$8</f>
        <v>123.57500000000002</v>
      </c>
      <c r="G521" s="52">
        <f t="shared" si="187"/>
        <v>300.0625</v>
      </c>
      <c r="H521" s="52">
        <f t="shared" si="202"/>
        <v>600.125</v>
      </c>
      <c r="I521" s="2">
        <f t="shared" si="188"/>
        <v>35.297499999999999</v>
      </c>
      <c r="J521" s="2">
        <f>propocet!$L$2</f>
        <v>18.9375</v>
      </c>
      <c r="K521" s="2">
        <f>propocet!$L$5</f>
        <v>23.362499999999997</v>
      </c>
      <c r="L521" s="2">
        <f>propocet!$L$9</f>
        <v>22.787500000000001</v>
      </c>
      <c r="M521" s="2">
        <f>propocet!$L$11</f>
        <v>16.7</v>
      </c>
      <c r="N521" s="2">
        <f>propocet!$L$12</f>
        <v>25.5625</v>
      </c>
      <c r="O521" s="2">
        <f>propocet!$L$13</f>
        <v>16.225000000000001</v>
      </c>
      <c r="P521" s="61">
        <f t="shared" si="189"/>
        <v>35.297499999999999</v>
      </c>
      <c r="Q521" s="52">
        <v>30</v>
      </c>
      <c r="R521" s="2">
        <f t="shared" si="190"/>
        <v>11.0625</v>
      </c>
      <c r="S521" s="2">
        <f t="shared" si="191"/>
        <v>6.6375000000000028</v>
      </c>
      <c r="T521" s="2">
        <f t="shared" si="192"/>
        <v>7.2124999999999986</v>
      </c>
      <c r="U521" s="2">
        <f t="shared" si="193"/>
        <v>13.3</v>
      </c>
      <c r="V521" s="2">
        <f t="shared" si="194"/>
        <v>4.4375</v>
      </c>
      <c r="W521" s="2">
        <f t="shared" si="195"/>
        <v>13.774999999999999</v>
      </c>
      <c r="X521" s="2">
        <f t="shared" si="196"/>
        <v>-5.2974999999999994</v>
      </c>
      <c r="Y521" s="2">
        <f t="shared" si="196"/>
        <v>-5.2974999999999994</v>
      </c>
      <c r="Z521" s="2">
        <f t="shared" si="196"/>
        <v>-5.2974999999999994</v>
      </c>
      <c r="AA521" s="2">
        <f t="shared" si="197"/>
        <v>56.425000000000004</v>
      </c>
      <c r="AB521" s="61">
        <f t="shared" si="198"/>
        <v>31.784999999999997</v>
      </c>
      <c r="AC521" s="61">
        <f t="shared" si="199"/>
        <v>88.210000000000008</v>
      </c>
      <c r="AD521" s="2">
        <f t="shared" si="200"/>
        <v>5.2974999999999994</v>
      </c>
      <c r="AE521" s="2">
        <f t="shared" si="203"/>
        <v>0</v>
      </c>
      <c r="AF521" s="52">
        <f t="shared" si="201"/>
        <v>88.210000000000008</v>
      </c>
      <c r="AG521" s="2">
        <f t="shared" si="204"/>
        <v>26.487499999999997</v>
      </c>
      <c r="AH521" s="67">
        <f t="shared" si="205"/>
        <v>0.22718580378471309</v>
      </c>
      <c r="AI521" s="67">
        <f t="shared" si="206"/>
        <v>0.77281419621528691</v>
      </c>
      <c r="AJ521" s="2">
        <f t="shared" si="207"/>
        <v>388.27250000000004</v>
      </c>
      <c r="AK521" s="2">
        <f t="shared" si="208"/>
        <v>776.54500000000007</v>
      </c>
    </row>
    <row r="522" spans="1:37">
      <c r="A522" t="s">
        <v>151</v>
      </c>
      <c r="B522">
        <v>6</v>
      </c>
      <c r="C522" s="2">
        <f>VLOOKUP(A522,LB460_CO!B:L,11,0)</f>
        <v>223.56250000000003</v>
      </c>
      <c r="D522" s="2">
        <f>'c'!$B$7</f>
        <v>47.125</v>
      </c>
      <c r="E522" s="2">
        <f t="shared" si="186"/>
        <v>270.6875</v>
      </c>
      <c r="F522" s="2">
        <f>'c'!$E$8</f>
        <v>123.57500000000002</v>
      </c>
      <c r="G522" s="52">
        <f t="shared" si="187"/>
        <v>394.26250000000005</v>
      </c>
      <c r="H522" s="52">
        <f t="shared" si="202"/>
        <v>2365.5750000000003</v>
      </c>
      <c r="I522" s="2">
        <f t="shared" si="188"/>
        <v>54.137500000000003</v>
      </c>
      <c r="J522" s="2">
        <f>propocet!$L$2</f>
        <v>18.9375</v>
      </c>
      <c r="K522" s="2">
        <f>propocet!$L$5</f>
        <v>23.362499999999997</v>
      </c>
      <c r="L522" s="2">
        <f>propocet!$L$9</f>
        <v>22.787500000000001</v>
      </c>
      <c r="M522" s="2">
        <f>propocet!$L$11</f>
        <v>16.7</v>
      </c>
      <c r="N522" s="2">
        <f>propocet!$L$12</f>
        <v>25.5625</v>
      </c>
      <c r="O522" s="2">
        <f>propocet!$L$13</f>
        <v>16.225000000000001</v>
      </c>
      <c r="P522" s="61">
        <f t="shared" si="189"/>
        <v>54.137500000000003</v>
      </c>
      <c r="Q522" s="52">
        <v>30</v>
      </c>
      <c r="R522" s="2">
        <f t="shared" si="190"/>
        <v>11.0625</v>
      </c>
      <c r="S522" s="2">
        <f t="shared" si="191"/>
        <v>6.6375000000000028</v>
      </c>
      <c r="T522" s="2">
        <f t="shared" si="192"/>
        <v>7.2124999999999986</v>
      </c>
      <c r="U522" s="2">
        <f t="shared" si="193"/>
        <v>13.3</v>
      </c>
      <c r="V522" s="2">
        <f t="shared" si="194"/>
        <v>4.4375</v>
      </c>
      <c r="W522" s="2">
        <f t="shared" si="195"/>
        <v>13.774999999999999</v>
      </c>
      <c r="X522" s="2">
        <f t="shared" si="196"/>
        <v>-24.137500000000003</v>
      </c>
      <c r="Y522" s="2">
        <f t="shared" si="196"/>
        <v>-24.137500000000003</v>
      </c>
      <c r="Z522" s="2">
        <f t="shared" si="196"/>
        <v>-24.137500000000003</v>
      </c>
      <c r="AA522" s="2">
        <f t="shared" si="197"/>
        <v>56.425000000000004</v>
      </c>
      <c r="AB522" s="61">
        <f t="shared" si="198"/>
        <v>144.82500000000002</v>
      </c>
      <c r="AC522" s="61">
        <f t="shared" si="199"/>
        <v>201.25000000000003</v>
      </c>
      <c r="AD522" s="2">
        <f t="shared" si="200"/>
        <v>24.137500000000003</v>
      </c>
      <c r="AE522" s="2">
        <f t="shared" si="203"/>
        <v>0</v>
      </c>
      <c r="AF522" s="52">
        <f t="shared" si="201"/>
        <v>201.25000000000003</v>
      </c>
      <c r="AG522" s="2">
        <f t="shared" si="204"/>
        <v>120.68750000000001</v>
      </c>
      <c r="AH522" s="67">
        <f t="shared" si="205"/>
        <v>0.33794420772024097</v>
      </c>
      <c r="AI522" s="67">
        <f t="shared" si="206"/>
        <v>0.66205579227975897</v>
      </c>
      <c r="AJ522" s="2">
        <f t="shared" si="207"/>
        <v>595.51250000000005</v>
      </c>
      <c r="AK522" s="2">
        <f t="shared" si="208"/>
        <v>3573.0750000000003</v>
      </c>
    </row>
    <row r="523" spans="1:37">
      <c r="A523" t="s">
        <v>370</v>
      </c>
      <c r="B523">
        <v>2</v>
      </c>
      <c r="C523" s="2">
        <f>VLOOKUP(A523,LB460_CO!B:L,11,0)</f>
        <v>221.01249999999999</v>
      </c>
      <c r="D523" s="2">
        <f>'c'!$B$7</f>
        <v>47.125</v>
      </c>
      <c r="E523" s="2">
        <f t="shared" si="186"/>
        <v>268.13749999999999</v>
      </c>
      <c r="F523" s="2">
        <f>'c'!$E$8</f>
        <v>123.57500000000002</v>
      </c>
      <c r="G523" s="52">
        <f t="shared" si="187"/>
        <v>391.71249999999998</v>
      </c>
      <c r="H523" s="52">
        <f t="shared" si="202"/>
        <v>783.42499999999995</v>
      </c>
      <c r="I523" s="2">
        <f t="shared" si="188"/>
        <v>53.627499999999998</v>
      </c>
      <c r="J523" s="2">
        <f>propocet!$L$2</f>
        <v>18.9375</v>
      </c>
      <c r="K523" s="2">
        <f>propocet!$L$5</f>
        <v>23.362499999999997</v>
      </c>
      <c r="L523" s="2">
        <f>propocet!$L$9</f>
        <v>22.787500000000001</v>
      </c>
      <c r="M523" s="2">
        <f>propocet!$L$11</f>
        <v>16.7</v>
      </c>
      <c r="N523" s="2">
        <f>propocet!$L$12</f>
        <v>25.5625</v>
      </c>
      <c r="O523" s="2">
        <f>propocet!$L$13</f>
        <v>16.225000000000001</v>
      </c>
      <c r="P523" s="61">
        <f t="shared" si="189"/>
        <v>53.627499999999998</v>
      </c>
      <c r="Q523" s="52">
        <v>30</v>
      </c>
      <c r="R523" s="2">
        <f t="shared" si="190"/>
        <v>11.0625</v>
      </c>
      <c r="S523" s="2">
        <f t="shared" si="191"/>
        <v>6.6375000000000028</v>
      </c>
      <c r="T523" s="2">
        <f t="shared" si="192"/>
        <v>7.2124999999999986</v>
      </c>
      <c r="U523" s="2">
        <f t="shared" si="193"/>
        <v>13.3</v>
      </c>
      <c r="V523" s="2">
        <f t="shared" si="194"/>
        <v>4.4375</v>
      </c>
      <c r="W523" s="2">
        <f t="shared" si="195"/>
        <v>13.774999999999999</v>
      </c>
      <c r="X523" s="2">
        <f t="shared" si="196"/>
        <v>-23.627499999999998</v>
      </c>
      <c r="Y523" s="2">
        <f t="shared" si="196"/>
        <v>-23.627499999999998</v>
      </c>
      <c r="Z523" s="2">
        <f t="shared" si="196"/>
        <v>-23.627499999999998</v>
      </c>
      <c r="AA523" s="2">
        <f t="shared" si="197"/>
        <v>56.425000000000004</v>
      </c>
      <c r="AB523" s="61">
        <f t="shared" si="198"/>
        <v>141.76499999999999</v>
      </c>
      <c r="AC523" s="61">
        <f t="shared" si="199"/>
        <v>198.19</v>
      </c>
      <c r="AD523" s="2">
        <f t="shared" si="200"/>
        <v>23.627499999999998</v>
      </c>
      <c r="AE523" s="2">
        <f t="shared" si="203"/>
        <v>0</v>
      </c>
      <c r="AF523" s="52">
        <f t="shared" si="201"/>
        <v>198.19</v>
      </c>
      <c r="AG523" s="2">
        <f t="shared" si="204"/>
        <v>118.13749999999999</v>
      </c>
      <c r="AH523" s="67">
        <f t="shared" si="205"/>
        <v>0.33597077483143406</v>
      </c>
      <c r="AI523" s="67">
        <f t="shared" si="206"/>
        <v>0.664029225168566</v>
      </c>
      <c r="AJ523" s="2">
        <f t="shared" si="207"/>
        <v>589.90249999999992</v>
      </c>
      <c r="AK523" s="2">
        <f t="shared" si="208"/>
        <v>1179.8049999999998</v>
      </c>
    </row>
    <row r="524" spans="1:37">
      <c r="A524" t="s">
        <v>527</v>
      </c>
      <c r="B524">
        <v>2</v>
      </c>
      <c r="C524" s="2">
        <f>VLOOKUP(A524,LB460_CO!B:L,11,0)</f>
        <v>178.5625</v>
      </c>
      <c r="D524" s="2">
        <f>'c'!$B$7</f>
        <v>47.125</v>
      </c>
      <c r="E524" s="2">
        <f t="shared" si="186"/>
        <v>225.6875</v>
      </c>
      <c r="F524" s="2">
        <f>'c'!$E$8</f>
        <v>123.57500000000002</v>
      </c>
      <c r="G524" s="52">
        <f t="shared" si="187"/>
        <v>349.26250000000005</v>
      </c>
      <c r="H524" s="52">
        <f t="shared" si="202"/>
        <v>698.52500000000009</v>
      </c>
      <c r="I524" s="2">
        <f t="shared" si="188"/>
        <v>45.137500000000003</v>
      </c>
      <c r="J524" s="2">
        <f>propocet!$L$2</f>
        <v>18.9375</v>
      </c>
      <c r="K524" s="2">
        <f>propocet!$L$5</f>
        <v>23.362499999999997</v>
      </c>
      <c r="L524" s="2">
        <f>propocet!$L$9</f>
        <v>22.787500000000001</v>
      </c>
      <c r="M524" s="2">
        <f>propocet!$L$11</f>
        <v>16.7</v>
      </c>
      <c r="N524" s="2">
        <f>propocet!$L$12</f>
        <v>25.5625</v>
      </c>
      <c r="O524" s="2">
        <f>propocet!$L$13</f>
        <v>16.225000000000001</v>
      </c>
      <c r="P524" s="61">
        <f t="shared" si="189"/>
        <v>45.137500000000003</v>
      </c>
      <c r="Q524" s="52">
        <v>30</v>
      </c>
      <c r="R524" s="2">
        <f t="shared" si="190"/>
        <v>11.0625</v>
      </c>
      <c r="S524" s="2">
        <f t="shared" si="191"/>
        <v>6.6375000000000028</v>
      </c>
      <c r="T524" s="2">
        <f t="shared" si="192"/>
        <v>7.2124999999999986</v>
      </c>
      <c r="U524" s="2">
        <f t="shared" si="193"/>
        <v>13.3</v>
      </c>
      <c r="V524" s="2">
        <f t="shared" si="194"/>
        <v>4.4375</v>
      </c>
      <c r="W524" s="2">
        <f t="shared" si="195"/>
        <v>13.774999999999999</v>
      </c>
      <c r="X524" s="2">
        <f t="shared" si="196"/>
        <v>-15.137500000000003</v>
      </c>
      <c r="Y524" s="2">
        <f t="shared" si="196"/>
        <v>-15.137500000000003</v>
      </c>
      <c r="Z524" s="2">
        <f t="shared" si="196"/>
        <v>-15.137500000000003</v>
      </c>
      <c r="AA524" s="2">
        <f t="shared" si="197"/>
        <v>56.425000000000004</v>
      </c>
      <c r="AB524" s="61">
        <f t="shared" si="198"/>
        <v>90.825000000000017</v>
      </c>
      <c r="AC524" s="61">
        <f t="shared" si="199"/>
        <v>147.25000000000003</v>
      </c>
      <c r="AD524" s="2">
        <f t="shared" si="200"/>
        <v>15.137500000000003</v>
      </c>
      <c r="AE524" s="2">
        <f t="shared" si="203"/>
        <v>0</v>
      </c>
      <c r="AF524" s="52">
        <f t="shared" si="201"/>
        <v>147.25000000000003</v>
      </c>
      <c r="AG524" s="2">
        <f t="shared" si="204"/>
        <v>75.687500000000014</v>
      </c>
      <c r="AH524" s="67">
        <f t="shared" si="205"/>
        <v>0.29656856574607893</v>
      </c>
      <c r="AI524" s="67">
        <f t="shared" si="206"/>
        <v>0.70343143425392107</v>
      </c>
      <c r="AJ524" s="2">
        <f t="shared" si="207"/>
        <v>496.51250000000005</v>
      </c>
      <c r="AK524" s="2">
        <f t="shared" si="208"/>
        <v>993.02500000000009</v>
      </c>
    </row>
    <row r="525" spans="1:37">
      <c r="A525" t="s">
        <v>528</v>
      </c>
      <c r="B525">
        <v>4</v>
      </c>
      <c r="C525" s="2">
        <f>VLOOKUP(A525,LB460_CO!B:L,11,0)</f>
        <v>178.5625</v>
      </c>
      <c r="D525" s="2">
        <f>'c'!$B$7</f>
        <v>47.125</v>
      </c>
      <c r="E525" s="2">
        <f t="shared" si="186"/>
        <v>225.6875</v>
      </c>
      <c r="F525" s="2">
        <f>'c'!$E$8</f>
        <v>123.57500000000002</v>
      </c>
      <c r="G525" s="52">
        <f t="shared" si="187"/>
        <v>349.26250000000005</v>
      </c>
      <c r="H525" s="52">
        <f t="shared" si="202"/>
        <v>1397.0500000000002</v>
      </c>
      <c r="I525" s="2">
        <f t="shared" si="188"/>
        <v>45.137500000000003</v>
      </c>
      <c r="J525" s="2">
        <f>propocet!$L$2</f>
        <v>18.9375</v>
      </c>
      <c r="K525" s="2">
        <f>propocet!$L$5</f>
        <v>23.362499999999997</v>
      </c>
      <c r="L525" s="2">
        <f>propocet!$L$9</f>
        <v>22.787500000000001</v>
      </c>
      <c r="M525" s="2">
        <f>propocet!$L$11</f>
        <v>16.7</v>
      </c>
      <c r="N525" s="2">
        <f>propocet!$L$12</f>
        <v>25.5625</v>
      </c>
      <c r="O525" s="2">
        <f>propocet!$L$13</f>
        <v>16.225000000000001</v>
      </c>
      <c r="P525" s="61">
        <f t="shared" si="189"/>
        <v>45.137500000000003</v>
      </c>
      <c r="Q525" s="52">
        <v>30</v>
      </c>
      <c r="R525" s="2">
        <f t="shared" si="190"/>
        <v>11.0625</v>
      </c>
      <c r="S525" s="2">
        <f t="shared" si="191"/>
        <v>6.6375000000000028</v>
      </c>
      <c r="T525" s="2">
        <f t="shared" si="192"/>
        <v>7.2124999999999986</v>
      </c>
      <c r="U525" s="2">
        <f t="shared" si="193"/>
        <v>13.3</v>
      </c>
      <c r="V525" s="2">
        <f t="shared" si="194"/>
        <v>4.4375</v>
      </c>
      <c r="W525" s="2">
        <f t="shared" si="195"/>
        <v>13.774999999999999</v>
      </c>
      <c r="X525" s="2">
        <f t="shared" si="196"/>
        <v>-15.137500000000003</v>
      </c>
      <c r="Y525" s="2">
        <f t="shared" si="196"/>
        <v>-15.137500000000003</v>
      </c>
      <c r="Z525" s="2">
        <f t="shared" si="196"/>
        <v>-15.137500000000003</v>
      </c>
      <c r="AA525" s="2">
        <f t="shared" si="197"/>
        <v>56.425000000000004</v>
      </c>
      <c r="AB525" s="61">
        <f t="shared" si="198"/>
        <v>90.825000000000017</v>
      </c>
      <c r="AC525" s="61">
        <f t="shared" si="199"/>
        <v>147.25000000000003</v>
      </c>
      <c r="AD525" s="2">
        <f t="shared" si="200"/>
        <v>15.137500000000003</v>
      </c>
      <c r="AE525" s="2">
        <f t="shared" si="203"/>
        <v>0</v>
      </c>
      <c r="AF525" s="52">
        <f t="shared" si="201"/>
        <v>147.25000000000003</v>
      </c>
      <c r="AG525" s="2">
        <f t="shared" si="204"/>
        <v>75.687500000000014</v>
      </c>
      <c r="AH525" s="67">
        <f t="shared" si="205"/>
        <v>0.29656856574607893</v>
      </c>
      <c r="AI525" s="67">
        <f t="shared" si="206"/>
        <v>0.70343143425392107</v>
      </c>
      <c r="AJ525" s="2">
        <f t="shared" si="207"/>
        <v>496.51250000000005</v>
      </c>
      <c r="AK525" s="2">
        <f t="shared" si="208"/>
        <v>1986.0500000000002</v>
      </c>
    </row>
    <row r="526" spans="1:37">
      <c r="A526" t="s">
        <v>732</v>
      </c>
      <c r="B526">
        <v>4</v>
      </c>
      <c r="C526" s="2">
        <f>VLOOKUP(A526,LB460_CO!B:L,11,0)</f>
        <v>174.98333333333335</v>
      </c>
      <c r="D526" s="2">
        <f>'c'!$B$7</f>
        <v>47.125</v>
      </c>
      <c r="E526" s="2">
        <f t="shared" si="186"/>
        <v>222.10833333333335</v>
      </c>
      <c r="F526" s="2">
        <f>'c'!$E$8</f>
        <v>123.57500000000002</v>
      </c>
      <c r="G526" s="52">
        <f t="shared" si="187"/>
        <v>345.68333333333339</v>
      </c>
      <c r="H526" s="52">
        <f t="shared" si="202"/>
        <v>1382.7333333333336</v>
      </c>
      <c r="I526" s="2">
        <f t="shared" si="188"/>
        <v>44.421666666666667</v>
      </c>
      <c r="J526" s="2">
        <f>propocet!$L$2</f>
        <v>18.9375</v>
      </c>
      <c r="K526" s="2">
        <f>propocet!$L$5</f>
        <v>23.362499999999997</v>
      </c>
      <c r="L526" s="2">
        <f>propocet!$L$9</f>
        <v>22.787500000000001</v>
      </c>
      <c r="M526" s="2">
        <f>propocet!$L$11</f>
        <v>16.7</v>
      </c>
      <c r="N526" s="2">
        <f>propocet!$L$12</f>
        <v>25.5625</v>
      </c>
      <c r="O526" s="2">
        <f>propocet!$L$13</f>
        <v>16.225000000000001</v>
      </c>
      <c r="P526" s="61">
        <f t="shared" si="189"/>
        <v>44.421666666666667</v>
      </c>
      <c r="Q526" s="52">
        <v>30</v>
      </c>
      <c r="R526" s="2">
        <f t="shared" si="190"/>
        <v>11.0625</v>
      </c>
      <c r="S526" s="2">
        <f t="shared" si="191"/>
        <v>6.6375000000000028</v>
      </c>
      <c r="T526" s="2">
        <f t="shared" si="192"/>
        <v>7.2124999999999986</v>
      </c>
      <c r="U526" s="2">
        <f t="shared" si="193"/>
        <v>13.3</v>
      </c>
      <c r="V526" s="2">
        <f t="shared" si="194"/>
        <v>4.4375</v>
      </c>
      <c r="W526" s="2">
        <f t="shared" si="195"/>
        <v>13.774999999999999</v>
      </c>
      <c r="X526" s="2">
        <f t="shared" si="196"/>
        <v>-14.421666666666667</v>
      </c>
      <c r="Y526" s="2">
        <f t="shared" si="196"/>
        <v>-14.421666666666667</v>
      </c>
      <c r="Z526" s="2">
        <f t="shared" si="196"/>
        <v>-14.421666666666667</v>
      </c>
      <c r="AA526" s="2">
        <f t="shared" si="197"/>
        <v>56.425000000000004</v>
      </c>
      <c r="AB526" s="61">
        <f t="shared" si="198"/>
        <v>86.53</v>
      </c>
      <c r="AC526" s="61">
        <f t="shared" si="199"/>
        <v>142.95500000000001</v>
      </c>
      <c r="AD526" s="2">
        <f t="shared" si="200"/>
        <v>14.421666666666667</v>
      </c>
      <c r="AE526" s="2">
        <f t="shared" si="203"/>
        <v>0</v>
      </c>
      <c r="AF526" s="52">
        <f t="shared" si="201"/>
        <v>142.95500000000001</v>
      </c>
      <c r="AG526" s="2">
        <f t="shared" si="204"/>
        <v>72.108333333333334</v>
      </c>
      <c r="AH526" s="67">
        <f t="shared" si="205"/>
        <v>0.29255789046431752</v>
      </c>
      <c r="AI526" s="67">
        <f t="shared" si="206"/>
        <v>0.70744210953568243</v>
      </c>
      <c r="AJ526" s="2">
        <f t="shared" si="207"/>
        <v>488.63833333333343</v>
      </c>
      <c r="AK526" s="2">
        <f t="shared" si="208"/>
        <v>1954.5533333333337</v>
      </c>
    </row>
    <row r="527" spans="1:37">
      <c r="A527" t="s">
        <v>529</v>
      </c>
      <c r="B527">
        <v>1</v>
      </c>
      <c r="C527" s="2">
        <f>VLOOKUP(A527,LB460_CO!B:L,11,0)</f>
        <v>109.49895833333335</v>
      </c>
      <c r="D527" s="2">
        <f>'c'!$B$7</f>
        <v>47.125</v>
      </c>
      <c r="E527" s="2">
        <f t="shared" si="186"/>
        <v>156.62395833333335</v>
      </c>
      <c r="F527" s="2">
        <f>'c'!$E$8</f>
        <v>123.57500000000002</v>
      </c>
      <c r="G527" s="52">
        <f t="shared" si="187"/>
        <v>280.19895833333339</v>
      </c>
      <c r="H527" s="52">
        <f t="shared" si="202"/>
        <v>280.19895833333339</v>
      </c>
      <c r="I527" s="2">
        <f t="shared" si="188"/>
        <v>31.32479166666667</v>
      </c>
      <c r="J527" s="2">
        <f>propocet!$L$2</f>
        <v>18.9375</v>
      </c>
      <c r="K527" s="2">
        <f>propocet!$L$5</f>
        <v>23.362499999999997</v>
      </c>
      <c r="L527" s="2">
        <f>propocet!$L$9</f>
        <v>22.787500000000001</v>
      </c>
      <c r="M527" s="2">
        <f>propocet!$L$11</f>
        <v>16.7</v>
      </c>
      <c r="N527" s="2">
        <f>propocet!$L$12</f>
        <v>25.5625</v>
      </c>
      <c r="O527" s="2">
        <f>propocet!$L$13</f>
        <v>16.225000000000001</v>
      </c>
      <c r="P527" s="61">
        <f t="shared" si="189"/>
        <v>31.32479166666667</v>
      </c>
      <c r="Q527" s="52">
        <v>30</v>
      </c>
      <c r="R527" s="2">
        <f t="shared" si="190"/>
        <v>11.0625</v>
      </c>
      <c r="S527" s="2">
        <f t="shared" si="191"/>
        <v>6.6375000000000028</v>
      </c>
      <c r="T527" s="2">
        <f t="shared" si="192"/>
        <v>7.2124999999999986</v>
      </c>
      <c r="U527" s="2">
        <f t="shared" si="193"/>
        <v>13.3</v>
      </c>
      <c r="V527" s="2">
        <f t="shared" si="194"/>
        <v>4.4375</v>
      </c>
      <c r="W527" s="2">
        <f t="shared" si="195"/>
        <v>13.774999999999999</v>
      </c>
      <c r="X527" s="2">
        <f t="shared" si="196"/>
        <v>-1.3247916666666697</v>
      </c>
      <c r="Y527" s="2">
        <f t="shared" si="196"/>
        <v>-1.3247916666666697</v>
      </c>
      <c r="Z527" s="2">
        <f t="shared" si="196"/>
        <v>-1.3247916666666697</v>
      </c>
      <c r="AA527" s="2">
        <f t="shared" si="197"/>
        <v>56.425000000000004</v>
      </c>
      <c r="AB527" s="61">
        <f t="shared" si="198"/>
        <v>7.9487500000000182</v>
      </c>
      <c r="AC527" s="61">
        <f t="shared" si="199"/>
        <v>64.37375000000003</v>
      </c>
      <c r="AD527" s="2">
        <f t="shared" si="200"/>
        <v>1.3247916666666697</v>
      </c>
      <c r="AE527" s="2">
        <f t="shared" si="203"/>
        <v>0</v>
      </c>
      <c r="AF527" s="52">
        <f t="shared" si="201"/>
        <v>64.37375000000003</v>
      </c>
      <c r="AG527" s="2">
        <f t="shared" si="204"/>
        <v>6.6239583333333485</v>
      </c>
      <c r="AH527" s="67">
        <f t="shared" si="205"/>
        <v>0.18682196367602635</v>
      </c>
      <c r="AI527" s="67">
        <f t="shared" si="206"/>
        <v>0.81317803632397367</v>
      </c>
      <c r="AJ527" s="2">
        <f t="shared" si="207"/>
        <v>344.57270833333342</v>
      </c>
      <c r="AK527" s="2">
        <f t="shared" si="208"/>
        <v>344.57270833333342</v>
      </c>
    </row>
    <row r="528" spans="1:37" hidden="1">
      <c r="A528" t="s">
        <v>549</v>
      </c>
      <c r="B528">
        <v>1</v>
      </c>
      <c r="C528" s="2">
        <f>VLOOKUP(A528,LB460_CO!B:L,11,0)</f>
        <v>56.982291666666669</v>
      </c>
      <c r="D528" s="2">
        <f>'c'!$B$7</f>
        <v>47.125</v>
      </c>
      <c r="E528" s="2">
        <f t="shared" si="186"/>
        <v>104.10729166666667</v>
      </c>
      <c r="F528" s="2">
        <f>'c'!$E$8</f>
        <v>123.57500000000002</v>
      </c>
      <c r="G528" s="52">
        <f t="shared" si="187"/>
        <v>227.68229166666669</v>
      </c>
      <c r="H528" s="52">
        <f t="shared" si="202"/>
        <v>227.68229166666669</v>
      </c>
      <c r="I528" s="2">
        <f t="shared" si="188"/>
        <v>20.821458333333332</v>
      </c>
      <c r="J528" s="2">
        <f>propocet!$L$2</f>
        <v>18.9375</v>
      </c>
      <c r="K528" s="2">
        <f>propocet!$L$5</f>
        <v>23.362499999999997</v>
      </c>
      <c r="L528" s="2">
        <f>propocet!$L$9</f>
        <v>22.787500000000001</v>
      </c>
      <c r="M528" s="2">
        <f>propocet!$L$11</f>
        <v>16.7</v>
      </c>
      <c r="N528" s="2">
        <f>propocet!$L$12</f>
        <v>25.5625</v>
      </c>
      <c r="O528" s="2">
        <f>propocet!$L$13</f>
        <v>16.225000000000001</v>
      </c>
      <c r="P528" s="61">
        <f t="shared" si="189"/>
        <v>25.5625</v>
      </c>
      <c r="Q528" s="52">
        <v>30</v>
      </c>
      <c r="R528" s="2">
        <f t="shared" si="190"/>
        <v>11.0625</v>
      </c>
      <c r="S528" s="2">
        <f t="shared" si="191"/>
        <v>6.6375000000000028</v>
      </c>
      <c r="T528" s="2">
        <f t="shared" si="192"/>
        <v>7.2124999999999986</v>
      </c>
      <c r="U528" s="2">
        <f t="shared" si="193"/>
        <v>13.3</v>
      </c>
      <c r="V528" s="2">
        <f t="shared" si="194"/>
        <v>4.4375</v>
      </c>
      <c r="W528" s="2">
        <f t="shared" si="195"/>
        <v>13.774999999999999</v>
      </c>
      <c r="X528" s="2">
        <f t="shared" si="196"/>
        <v>9.1785416666666677</v>
      </c>
      <c r="Y528" s="2">
        <f t="shared" si="196"/>
        <v>9.1785416666666677</v>
      </c>
      <c r="Z528" s="2">
        <f t="shared" si="196"/>
        <v>9.1785416666666677</v>
      </c>
      <c r="AA528" s="2">
        <f t="shared" si="197"/>
        <v>56.425000000000004</v>
      </c>
      <c r="AB528" s="61">
        <f t="shared" si="198"/>
        <v>0</v>
      </c>
      <c r="AC528" s="61">
        <f t="shared" si="199"/>
        <v>56.425000000000004</v>
      </c>
      <c r="AD528" s="2">
        <f t="shared" si="200"/>
        <v>-4.4375</v>
      </c>
      <c r="AE528" s="2">
        <f t="shared" si="203"/>
        <v>22.1875</v>
      </c>
      <c r="AF528" s="52">
        <f t="shared" si="201"/>
        <v>78.612500000000011</v>
      </c>
      <c r="AG528" s="2">
        <f t="shared" si="204"/>
        <v>0</v>
      </c>
      <c r="AH528" s="67">
        <f t="shared" si="205"/>
        <v>0.238219696969697</v>
      </c>
      <c r="AI528" s="67">
        <f t="shared" si="206"/>
        <v>0.76178030303030297</v>
      </c>
      <c r="AJ528" s="2">
        <f t="shared" si="207"/>
        <v>306.2947916666667</v>
      </c>
      <c r="AK528" s="2">
        <f t="shared" si="208"/>
        <v>306.2947916666667</v>
      </c>
    </row>
    <row r="529" spans="1:37">
      <c r="A529" t="s">
        <v>530</v>
      </c>
      <c r="B529">
        <v>4</v>
      </c>
      <c r="C529" s="2">
        <f>VLOOKUP(A529,LB460_CO!B:L,11,0)</f>
        <v>178.5625</v>
      </c>
      <c r="D529" s="2">
        <f>'c'!$B$7</f>
        <v>47.125</v>
      </c>
      <c r="E529" s="2">
        <f t="shared" si="186"/>
        <v>225.6875</v>
      </c>
      <c r="F529" s="2">
        <f>'c'!$E$8</f>
        <v>123.57500000000002</v>
      </c>
      <c r="G529" s="52">
        <f t="shared" si="187"/>
        <v>349.26250000000005</v>
      </c>
      <c r="H529" s="52">
        <f t="shared" si="202"/>
        <v>1397.0500000000002</v>
      </c>
      <c r="I529" s="2">
        <f t="shared" si="188"/>
        <v>45.137500000000003</v>
      </c>
      <c r="J529" s="2">
        <f>propocet!$L$2</f>
        <v>18.9375</v>
      </c>
      <c r="K529" s="2">
        <f>propocet!$L$5</f>
        <v>23.362499999999997</v>
      </c>
      <c r="L529" s="2">
        <f>propocet!$L$9</f>
        <v>22.787500000000001</v>
      </c>
      <c r="M529" s="2">
        <f>propocet!$L$11</f>
        <v>16.7</v>
      </c>
      <c r="N529" s="2">
        <f>propocet!$L$12</f>
        <v>25.5625</v>
      </c>
      <c r="O529" s="2">
        <f>propocet!$L$13</f>
        <v>16.225000000000001</v>
      </c>
      <c r="P529" s="61">
        <f t="shared" si="189"/>
        <v>45.137500000000003</v>
      </c>
      <c r="Q529" s="52">
        <v>30</v>
      </c>
      <c r="R529" s="2">
        <f t="shared" si="190"/>
        <v>11.0625</v>
      </c>
      <c r="S529" s="2">
        <f t="shared" si="191"/>
        <v>6.6375000000000028</v>
      </c>
      <c r="T529" s="2">
        <f t="shared" si="192"/>
        <v>7.2124999999999986</v>
      </c>
      <c r="U529" s="2">
        <f t="shared" si="193"/>
        <v>13.3</v>
      </c>
      <c r="V529" s="2">
        <f t="shared" si="194"/>
        <v>4.4375</v>
      </c>
      <c r="W529" s="2">
        <f t="shared" si="195"/>
        <v>13.774999999999999</v>
      </c>
      <c r="X529" s="2">
        <f t="shared" si="196"/>
        <v>-15.137500000000003</v>
      </c>
      <c r="Y529" s="2">
        <f t="shared" si="196"/>
        <v>-15.137500000000003</v>
      </c>
      <c r="Z529" s="2">
        <f t="shared" si="196"/>
        <v>-15.137500000000003</v>
      </c>
      <c r="AA529" s="2">
        <f t="shared" si="197"/>
        <v>56.425000000000004</v>
      </c>
      <c r="AB529" s="61">
        <f t="shared" si="198"/>
        <v>90.825000000000017</v>
      </c>
      <c r="AC529" s="61">
        <f t="shared" si="199"/>
        <v>147.25000000000003</v>
      </c>
      <c r="AD529" s="2">
        <f t="shared" si="200"/>
        <v>15.137500000000003</v>
      </c>
      <c r="AE529" s="2">
        <f t="shared" si="203"/>
        <v>0</v>
      </c>
      <c r="AF529" s="52">
        <f t="shared" si="201"/>
        <v>147.25000000000003</v>
      </c>
      <c r="AG529" s="2">
        <f t="shared" si="204"/>
        <v>75.687500000000014</v>
      </c>
      <c r="AH529" s="67">
        <f t="shared" si="205"/>
        <v>0.29656856574607893</v>
      </c>
      <c r="AI529" s="67">
        <f t="shared" si="206"/>
        <v>0.70343143425392107</v>
      </c>
      <c r="AJ529" s="2">
        <f t="shared" si="207"/>
        <v>496.51250000000005</v>
      </c>
      <c r="AK529" s="2">
        <f t="shared" si="208"/>
        <v>1986.0500000000002</v>
      </c>
    </row>
    <row r="530" spans="1:37">
      <c r="A530" t="s">
        <v>531</v>
      </c>
      <c r="B530">
        <v>30</v>
      </c>
      <c r="C530" s="2">
        <f>VLOOKUP(A530,LB460_CO!B:L,11,0)</f>
        <v>129.36249999999998</v>
      </c>
      <c r="D530" s="2">
        <f>'c'!$B$7</f>
        <v>47.125</v>
      </c>
      <c r="E530" s="2">
        <f t="shared" si="186"/>
        <v>176.48749999999998</v>
      </c>
      <c r="F530" s="2">
        <f>'c'!$E$8</f>
        <v>123.57500000000002</v>
      </c>
      <c r="G530" s="52">
        <f t="shared" si="187"/>
        <v>300.0625</v>
      </c>
      <c r="H530" s="52">
        <f t="shared" si="202"/>
        <v>9001.875</v>
      </c>
      <c r="I530" s="2">
        <f t="shared" si="188"/>
        <v>35.297499999999999</v>
      </c>
      <c r="J530" s="2">
        <f>propocet!$L$2</f>
        <v>18.9375</v>
      </c>
      <c r="K530" s="2">
        <f>propocet!$L$5</f>
        <v>23.362499999999997</v>
      </c>
      <c r="L530" s="2">
        <f>propocet!$L$9</f>
        <v>22.787500000000001</v>
      </c>
      <c r="M530" s="2">
        <f>propocet!$L$11</f>
        <v>16.7</v>
      </c>
      <c r="N530" s="2">
        <f>propocet!$L$12</f>
        <v>25.5625</v>
      </c>
      <c r="O530" s="2">
        <f>propocet!$L$13</f>
        <v>16.225000000000001</v>
      </c>
      <c r="P530" s="61">
        <f t="shared" si="189"/>
        <v>35.297499999999999</v>
      </c>
      <c r="Q530" s="52">
        <v>30</v>
      </c>
      <c r="R530" s="2">
        <f t="shared" si="190"/>
        <v>11.0625</v>
      </c>
      <c r="S530" s="2">
        <f t="shared" si="191"/>
        <v>6.6375000000000028</v>
      </c>
      <c r="T530" s="2">
        <f t="shared" si="192"/>
        <v>7.2124999999999986</v>
      </c>
      <c r="U530" s="2">
        <f t="shared" si="193"/>
        <v>13.3</v>
      </c>
      <c r="V530" s="2">
        <f t="shared" si="194"/>
        <v>4.4375</v>
      </c>
      <c r="W530" s="2">
        <f t="shared" si="195"/>
        <v>13.774999999999999</v>
      </c>
      <c r="X530" s="2">
        <f t="shared" si="196"/>
        <v>-5.2974999999999994</v>
      </c>
      <c r="Y530" s="2">
        <f t="shared" si="196"/>
        <v>-5.2974999999999994</v>
      </c>
      <c r="Z530" s="2">
        <f t="shared" si="196"/>
        <v>-5.2974999999999994</v>
      </c>
      <c r="AA530" s="2">
        <f t="shared" si="197"/>
        <v>56.425000000000004</v>
      </c>
      <c r="AB530" s="61">
        <f t="shared" si="198"/>
        <v>31.784999999999997</v>
      </c>
      <c r="AC530" s="61">
        <f t="shared" si="199"/>
        <v>88.210000000000008</v>
      </c>
      <c r="AD530" s="2">
        <f t="shared" si="200"/>
        <v>5.2974999999999994</v>
      </c>
      <c r="AE530" s="2">
        <f t="shared" si="203"/>
        <v>0</v>
      </c>
      <c r="AF530" s="52">
        <f t="shared" si="201"/>
        <v>88.210000000000008</v>
      </c>
      <c r="AG530" s="2">
        <f t="shared" si="204"/>
        <v>26.487499999999997</v>
      </c>
      <c r="AH530" s="67">
        <f t="shared" si="205"/>
        <v>0.22718580378471309</v>
      </c>
      <c r="AI530" s="67">
        <f t="shared" si="206"/>
        <v>0.77281419621528691</v>
      </c>
      <c r="AJ530" s="2">
        <f t="shared" si="207"/>
        <v>388.27250000000004</v>
      </c>
      <c r="AK530" s="2">
        <f t="shared" si="208"/>
        <v>11648.175000000001</v>
      </c>
    </row>
    <row r="531" spans="1:37">
      <c r="A531" t="s">
        <v>405</v>
      </c>
      <c r="B531">
        <v>1</v>
      </c>
      <c r="C531" s="2">
        <f>VLOOKUP(A531,LB460_CO!B:L,11,0)</f>
        <v>147.23958333333334</v>
      </c>
      <c r="D531" s="2">
        <f>'c'!$B$7</f>
        <v>47.125</v>
      </c>
      <c r="E531" s="2">
        <f t="shared" si="186"/>
        <v>194.36458333333334</v>
      </c>
      <c r="F531" s="2">
        <f>'c'!$E$8</f>
        <v>123.57500000000002</v>
      </c>
      <c r="G531" s="52">
        <f t="shared" si="187"/>
        <v>317.93958333333336</v>
      </c>
      <c r="H531" s="52">
        <f t="shared" si="202"/>
        <v>317.93958333333336</v>
      </c>
      <c r="I531" s="2">
        <f t="shared" si="188"/>
        <v>38.872916666666669</v>
      </c>
      <c r="J531" s="2">
        <f>propocet!$L$2</f>
        <v>18.9375</v>
      </c>
      <c r="K531" s="2">
        <f>propocet!$L$5</f>
        <v>23.362499999999997</v>
      </c>
      <c r="L531" s="2">
        <f>propocet!$L$9</f>
        <v>22.787500000000001</v>
      </c>
      <c r="M531" s="2">
        <f>propocet!$L$11</f>
        <v>16.7</v>
      </c>
      <c r="N531" s="2">
        <f>propocet!$L$12</f>
        <v>25.5625</v>
      </c>
      <c r="O531" s="2">
        <f>propocet!$L$13</f>
        <v>16.225000000000001</v>
      </c>
      <c r="P531" s="61">
        <f t="shared" si="189"/>
        <v>38.872916666666669</v>
      </c>
      <c r="Q531" s="52">
        <v>30</v>
      </c>
      <c r="R531" s="2">
        <f t="shared" si="190"/>
        <v>11.0625</v>
      </c>
      <c r="S531" s="2">
        <f t="shared" si="191"/>
        <v>6.6375000000000028</v>
      </c>
      <c r="T531" s="2">
        <f t="shared" si="192"/>
        <v>7.2124999999999986</v>
      </c>
      <c r="U531" s="2">
        <f t="shared" si="193"/>
        <v>13.3</v>
      </c>
      <c r="V531" s="2">
        <f t="shared" si="194"/>
        <v>4.4375</v>
      </c>
      <c r="W531" s="2">
        <f t="shared" si="195"/>
        <v>13.774999999999999</v>
      </c>
      <c r="X531" s="2">
        <f t="shared" ref="X531:Z560" si="209">$Q531-$I531</f>
        <v>-8.8729166666666686</v>
      </c>
      <c r="Y531" s="2">
        <f t="shared" si="209"/>
        <v>-8.8729166666666686</v>
      </c>
      <c r="Z531" s="2">
        <f t="shared" si="209"/>
        <v>-8.8729166666666686</v>
      </c>
      <c r="AA531" s="2">
        <f t="shared" si="197"/>
        <v>56.425000000000004</v>
      </c>
      <c r="AB531" s="61">
        <f t="shared" si="198"/>
        <v>53.237500000000011</v>
      </c>
      <c r="AC531" s="61">
        <f t="shared" si="199"/>
        <v>109.66250000000002</v>
      </c>
      <c r="AD531" s="2">
        <f t="shared" si="200"/>
        <v>8.8729166666666686</v>
      </c>
      <c r="AE531" s="2">
        <f t="shared" si="203"/>
        <v>0</v>
      </c>
      <c r="AF531" s="52">
        <f t="shared" si="201"/>
        <v>109.66250000000002</v>
      </c>
      <c r="AG531" s="2">
        <f t="shared" si="204"/>
        <v>44.364583333333343</v>
      </c>
      <c r="AH531" s="67">
        <f t="shared" si="205"/>
        <v>0.25645922757236339</v>
      </c>
      <c r="AI531" s="67">
        <f t="shared" si="206"/>
        <v>0.74354077242763661</v>
      </c>
      <c r="AJ531" s="2">
        <f t="shared" si="207"/>
        <v>427.60208333333338</v>
      </c>
      <c r="AK531" s="2">
        <f t="shared" si="208"/>
        <v>427.60208333333338</v>
      </c>
    </row>
    <row r="532" spans="1:37" hidden="1">
      <c r="A532" t="s">
        <v>152</v>
      </c>
      <c r="B532">
        <v>1</v>
      </c>
      <c r="C532" s="2">
        <f>VLOOKUP(A532,LB460_CO!B:L,11,0)</f>
        <v>90.251041666666666</v>
      </c>
      <c r="D532" s="2">
        <f>'c'!$B$7</f>
        <v>47.125</v>
      </c>
      <c r="E532" s="2">
        <f t="shared" si="186"/>
        <v>137.37604166666665</v>
      </c>
      <c r="F532" s="2">
        <f>'c'!$E$8</f>
        <v>123.57500000000002</v>
      </c>
      <c r="G532" s="52">
        <f t="shared" si="187"/>
        <v>260.9510416666667</v>
      </c>
      <c r="H532" s="52">
        <f t="shared" si="202"/>
        <v>260.9510416666667</v>
      </c>
      <c r="I532" s="2">
        <f t="shared" si="188"/>
        <v>27.475208333333331</v>
      </c>
      <c r="J532" s="2">
        <f>propocet!$L$2</f>
        <v>18.9375</v>
      </c>
      <c r="K532" s="2">
        <f>propocet!$L$5</f>
        <v>23.362499999999997</v>
      </c>
      <c r="L532" s="2">
        <f>propocet!$L$9</f>
        <v>22.787500000000001</v>
      </c>
      <c r="M532" s="2">
        <f>propocet!$L$11</f>
        <v>16.7</v>
      </c>
      <c r="N532" s="2">
        <f>propocet!$L$12</f>
        <v>25.5625</v>
      </c>
      <c r="O532" s="2">
        <f>propocet!$L$13</f>
        <v>16.225000000000001</v>
      </c>
      <c r="P532" s="61">
        <f t="shared" si="189"/>
        <v>27.475208333333331</v>
      </c>
      <c r="Q532" s="52">
        <v>30</v>
      </c>
      <c r="R532" s="2">
        <f t="shared" si="190"/>
        <v>11.0625</v>
      </c>
      <c r="S532" s="2">
        <f t="shared" si="191"/>
        <v>6.6375000000000028</v>
      </c>
      <c r="T532" s="2">
        <f t="shared" si="192"/>
        <v>7.2124999999999986</v>
      </c>
      <c r="U532" s="2">
        <f t="shared" si="193"/>
        <v>13.3</v>
      </c>
      <c r="V532" s="2">
        <f t="shared" si="194"/>
        <v>4.4375</v>
      </c>
      <c r="W532" s="2">
        <f t="shared" si="195"/>
        <v>13.774999999999999</v>
      </c>
      <c r="X532" s="2">
        <f t="shared" si="209"/>
        <v>2.524791666666669</v>
      </c>
      <c r="Y532" s="2">
        <f t="shared" si="209"/>
        <v>2.524791666666669</v>
      </c>
      <c r="Z532" s="2">
        <f t="shared" si="209"/>
        <v>2.524791666666669</v>
      </c>
      <c r="AA532" s="2">
        <f t="shared" si="197"/>
        <v>56.425000000000004</v>
      </c>
      <c r="AB532" s="61">
        <f t="shared" si="198"/>
        <v>0</v>
      </c>
      <c r="AC532" s="61">
        <f t="shared" si="199"/>
        <v>56.425000000000004</v>
      </c>
      <c r="AD532" s="2">
        <f t="shared" si="200"/>
        <v>-2.524791666666669</v>
      </c>
      <c r="AE532" s="2">
        <f t="shared" si="203"/>
        <v>12.623958333333345</v>
      </c>
      <c r="AF532" s="52">
        <f t="shared" si="201"/>
        <v>69.048958333333346</v>
      </c>
      <c r="AG532" s="2">
        <f t="shared" si="204"/>
        <v>0</v>
      </c>
      <c r="AH532" s="67">
        <f t="shared" si="205"/>
        <v>0.2092392676767677</v>
      </c>
      <c r="AI532" s="67">
        <f t="shared" si="206"/>
        <v>0.7907607323232323</v>
      </c>
      <c r="AJ532" s="2">
        <f t="shared" si="207"/>
        <v>330.00000000000006</v>
      </c>
      <c r="AK532" s="2">
        <f t="shared" si="208"/>
        <v>330.00000000000006</v>
      </c>
    </row>
    <row r="533" spans="1:37">
      <c r="A533" t="s">
        <v>196</v>
      </c>
      <c r="B533">
        <v>1</v>
      </c>
      <c r="C533" s="2">
        <f>VLOOKUP(A533,LB460_CO!B:L,11,0)</f>
        <v>126.01458333333333</v>
      </c>
      <c r="D533" s="2">
        <f>'c'!$B$7</f>
        <v>47.125</v>
      </c>
      <c r="E533" s="2">
        <f t="shared" si="186"/>
        <v>173.13958333333335</v>
      </c>
      <c r="F533" s="2">
        <f>'c'!$E$8</f>
        <v>123.57500000000002</v>
      </c>
      <c r="G533" s="52">
        <f t="shared" si="187"/>
        <v>296.71458333333339</v>
      </c>
      <c r="H533" s="52">
        <f t="shared" si="202"/>
        <v>296.71458333333339</v>
      </c>
      <c r="I533" s="2">
        <f t="shared" si="188"/>
        <v>34.627916666666671</v>
      </c>
      <c r="J533" s="2">
        <f>propocet!$L$2</f>
        <v>18.9375</v>
      </c>
      <c r="K533" s="2">
        <f>propocet!$L$5</f>
        <v>23.362499999999997</v>
      </c>
      <c r="L533" s="2">
        <f>propocet!$L$9</f>
        <v>22.787500000000001</v>
      </c>
      <c r="M533" s="2">
        <f>propocet!$L$11</f>
        <v>16.7</v>
      </c>
      <c r="N533" s="2">
        <f>propocet!$L$12</f>
        <v>25.5625</v>
      </c>
      <c r="O533" s="2">
        <f>propocet!$L$13</f>
        <v>16.225000000000001</v>
      </c>
      <c r="P533" s="61">
        <f t="shared" si="189"/>
        <v>34.627916666666671</v>
      </c>
      <c r="Q533" s="52">
        <v>30</v>
      </c>
      <c r="R533" s="2">
        <f t="shared" si="190"/>
        <v>11.0625</v>
      </c>
      <c r="S533" s="2">
        <f t="shared" si="191"/>
        <v>6.6375000000000028</v>
      </c>
      <c r="T533" s="2">
        <f t="shared" si="192"/>
        <v>7.2124999999999986</v>
      </c>
      <c r="U533" s="2">
        <f t="shared" si="193"/>
        <v>13.3</v>
      </c>
      <c r="V533" s="2">
        <f t="shared" si="194"/>
        <v>4.4375</v>
      </c>
      <c r="W533" s="2">
        <f t="shared" si="195"/>
        <v>13.774999999999999</v>
      </c>
      <c r="X533" s="2">
        <f t="shared" si="209"/>
        <v>-4.6279166666666711</v>
      </c>
      <c r="Y533" s="2">
        <f t="shared" si="209"/>
        <v>-4.6279166666666711</v>
      </c>
      <c r="Z533" s="2">
        <f t="shared" si="209"/>
        <v>-4.6279166666666711</v>
      </c>
      <c r="AA533" s="2">
        <f t="shared" si="197"/>
        <v>56.425000000000004</v>
      </c>
      <c r="AB533" s="61">
        <f t="shared" si="198"/>
        <v>27.767500000000027</v>
      </c>
      <c r="AC533" s="61">
        <f t="shared" si="199"/>
        <v>84.192500000000024</v>
      </c>
      <c r="AD533" s="2">
        <f t="shared" si="200"/>
        <v>4.6279166666666711</v>
      </c>
      <c r="AE533" s="2">
        <f t="shared" si="203"/>
        <v>0</v>
      </c>
      <c r="AF533" s="52">
        <f t="shared" si="201"/>
        <v>84.192500000000024</v>
      </c>
      <c r="AG533" s="2">
        <f t="shared" si="204"/>
        <v>23.139583333333356</v>
      </c>
      <c r="AH533" s="67">
        <f t="shared" si="205"/>
        <v>0.22103159453803806</v>
      </c>
      <c r="AI533" s="67">
        <f t="shared" si="206"/>
        <v>0.77896840546196189</v>
      </c>
      <c r="AJ533" s="2">
        <f t="shared" si="207"/>
        <v>380.90708333333339</v>
      </c>
      <c r="AK533" s="2">
        <f t="shared" si="208"/>
        <v>380.90708333333339</v>
      </c>
    </row>
    <row r="534" spans="1:37">
      <c r="A534" t="s">
        <v>197</v>
      </c>
      <c r="B534">
        <v>1</v>
      </c>
      <c r="C534" s="2">
        <f>VLOOKUP(A534,LB460_CO!B:L,11,0)</f>
        <v>117.7625</v>
      </c>
      <c r="D534" s="2">
        <f>'c'!$B$7</f>
        <v>47.125</v>
      </c>
      <c r="E534" s="2">
        <f t="shared" si="186"/>
        <v>164.88749999999999</v>
      </c>
      <c r="F534" s="2">
        <f>'c'!$E$8</f>
        <v>123.57500000000002</v>
      </c>
      <c r="G534" s="52">
        <f t="shared" si="187"/>
        <v>288.46249999999998</v>
      </c>
      <c r="H534" s="52">
        <f t="shared" si="202"/>
        <v>288.46249999999998</v>
      </c>
      <c r="I534" s="2">
        <f t="shared" si="188"/>
        <v>32.977499999999999</v>
      </c>
      <c r="J534" s="2">
        <f>propocet!$L$2</f>
        <v>18.9375</v>
      </c>
      <c r="K534" s="2">
        <f>propocet!$L$5</f>
        <v>23.362499999999997</v>
      </c>
      <c r="L534" s="2">
        <f>propocet!$L$9</f>
        <v>22.787500000000001</v>
      </c>
      <c r="M534" s="2">
        <f>propocet!$L$11</f>
        <v>16.7</v>
      </c>
      <c r="N534" s="2">
        <f>propocet!$L$12</f>
        <v>25.5625</v>
      </c>
      <c r="O534" s="2">
        <f>propocet!$L$13</f>
        <v>16.225000000000001</v>
      </c>
      <c r="P534" s="61">
        <f t="shared" si="189"/>
        <v>32.977499999999999</v>
      </c>
      <c r="Q534" s="52">
        <v>30</v>
      </c>
      <c r="R534" s="2">
        <f t="shared" si="190"/>
        <v>11.0625</v>
      </c>
      <c r="S534" s="2">
        <f t="shared" si="191"/>
        <v>6.6375000000000028</v>
      </c>
      <c r="T534" s="2">
        <f t="shared" si="192"/>
        <v>7.2124999999999986</v>
      </c>
      <c r="U534" s="2">
        <f t="shared" si="193"/>
        <v>13.3</v>
      </c>
      <c r="V534" s="2">
        <f t="shared" si="194"/>
        <v>4.4375</v>
      </c>
      <c r="W534" s="2">
        <f t="shared" si="195"/>
        <v>13.774999999999999</v>
      </c>
      <c r="X534" s="2">
        <f t="shared" si="209"/>
        <v>-2.9774999999999991</v>
      </c>
      <c r="Y534" s="2">
        <f t="shared" si="209"/>
        <v>-2.9774999999999991</v>
      </c>
      <c r="Z534" s="2">
        <f t="shared" si="209"/>
        <v>-2.9774999999999991</v>
      </c>
      <c r="AA534" s="2">
        <f t="shared" si="197"/>
        <v>56.425000000000004</v>
      </c>
      <c r="AB534" s="61">
        <f t="shared" si="198"/>
        <v>17.864999999999995</v>
      </c>
      <c r="AC534" s="61">
        <f t="shared" si="199"/>
        <v>74.289999999999992</v>
      </c>
      <c r="AD534" s="2">
        <f t="shared" si="200"/>
        <v>2.9774999999999991</v>
      </c>
      <c r="AE534" s="2">
        <f t="shared" si="203"/>
        <v>0</v>
      </c>
      <c r="AF534" s="52">
        <f t="shared" si="201"/>
        <v>74.289999999999992</v>
      </c>
      <c r="AG534" s="2">
        <f t="shared" si="204"/>
        <v>14.887499999999996</v>
      </c>
      <c r="AH534" s="67">
        <f t="shared" si="205"/>
        <v>0.20479528052873514</v>
      </c>
      <c r="AI534" s="67">
        <f t="shared" si="206"/>
        <v>0.79520471947126481</v>
      </c>
      <c r="AJ534" s="2">
        <f t="shared" si="207"/>
        <v>362.75249999999994</v>
      </c>
      <c r="AK534" s="2">
        <f t="shared" si="208"/>
        <v>362.75249999999994</v>
      </c>
    </row>
    <row r="535" spans="1:37">
      <c r="A535" t="s">
        <v>198</v>
      </c>
      <c r="B535">
        <v>1</v>
      </c>
      <c r="C535" s="2">
        <f>VLOOKUP(A535,LB460_CO!B:L,11,0)</f>
        <v>140.22916666666669</v>
      </c>
      <c r="D535" s="2">
        <f>'c'!$B$7</f>
        <v>47.125</v>
      </c>
      <c r="E535" s="2">
        <f t="shared" si="186"/>
        <v>187.35416666666669</v>
      </c>
      <c r="F535" s="2">
        <f>'c'!$E$8</f>
        <v>123.57500000000002</v>
      </c>
      <c r="G535" s="52">
        <f t="shared" si="187"/>
        <v>310.92916666666667</v>
      </c>
      <c r="H535" s="52">
        <f t="shared" si="202"/>
        <v>310.92916666666667</v>
      </c>
      <c r="I535" s="2">
        <f t="shared" si="188"/>
        <v>37.470833333333339</v>
      </c>
      <c r="J535" s="2">
        <f>propocet!$L$2</f>
        <v>18.9375</v>
      </c>
      <c r="K535" s="2">
        <f>propocet!$L$5</f>
        <v>23.362499999999997</v>
      </c>
      <c r="L535" s="2">
        <f>propocet!$L$9</f>
        <v>22.787500000000001</v>
      </c>
      <c r="M535" s="2">
        <f>propocet!$L$11</f>
        <v>16.7</v>
      </c>
      <c r="N535" s="2">
        <f>propocet!$L$12</f>
        <v>25.5625</v>
      </c>
      <c r="O535" s="2">
        <f>propocet!$L$13</f>
        <v>16.225000000000001</v>
      </c>
      <c r="P535" s="61">
        <f t="shared" si="189"/>
        <v>37.470833333333339</v>
      </c>
      <c r="Q535" s="52">
        <v>30</v>
      </c>
      <c r="R535" s="2">
        <f t="shared" si="190"/>
        <v>11.0625</v>
      </c>
      <c r="S535" s="2">
        <f t="shared" si="191"/>
        <v>6.6375000000000028</v>
      </c>
      <c r="T535" s="2">
        <f t="shared" si="192"/>
        <v>7.2124999999999986</v>
      </c>
      <c r="U535" s="2">
        <f t="shared" si="193"/>
        <v>13.3</v>
      </c>
      <c r="V535" s="2">
        <f t="shared" si="194"/>
        <v>4.4375</v>
      </c>
      <c r="W535" s="2">
        <f t="shared" si="195"/>
        <v>13.774999999999999</v>
      </c>
      <c r="X535" s="2">
        <f t="shared" si="209"/>
        <v>-7.4708333333333385</v>
      </c>
      <c r="Y535" s="2">
        <f t="shared" si="209"/>
        <v>-7.4708333333333385</v>
      </c>
      <c r="Z535" s="2">
        <f t="shared" si="209"/>
        <v>-7.4708333333333385</v>
      </c>
      <c r="AA535" s="2">
        <f t="shared" si="197"/>
        <v>56.425000000000004</v>
      </c>
      <c r="AB535" s="61">
        <f t="shared" si="198"/>
        <v>44.825000000000031</v>
      </c>
      <c r="AC535" s="61">
        <f t="shared" si="199"/>
        <v>101.25000000000003</v>
      </c>
      <c r="AD535" s="2">
        <f t="shared" si="200"/>
        <v>7.4708333333333385</v>
      </c>
      <c r="AE535" s="2">
        <f t="shared" si="203"/>
        <v>0</v>
      </c>
      <c r="AF535" s="52">
        <f t="shared" si="201"/>
        <v>101.25000000000003</v>
      </c>
      <c r="AG535" s="2">
        <f t="shared" si="204"/>
        <v>37.354166666666693</v>
      </c>
      <c r="AH535" s="67">
        <f t="shared" si="205"/>
        <v>0.24564560314588116</v>
      </c>
      <c r="AI535" s="67">
        <f t="shared" si="206"/>
        <v>0.75435439685411887</v>
      </c>
      <c r="AJ535" s="2">
        <f t="shared" si="207"/>
        <v>412.17916666666667</v>
      </c>
      <c r="AK535" s="2">
        <f t="shared" si="208"/>
        <v>412.17916666666667</v>
      </c>
    </row>
    <row r="536" spans="1:37">
      <c r="A536" t="s">
        <v>275</v>
      </c>
      <c r="B536">
        <v>2</v>
      </c>
      <c r="C536" s="2">
        <f>VLOOKUP(A536,LB460_CO!B:L,11,0)</f>
        <v>168.65833333333336</v>
      </c>
      <c r="D536" s="2">
        <f>'c'!$B$7</f>
        <v>47.125</v>
      </c>
      <c r="E536" s="2">
        <f t="shared" si="186"/>
        <v>215.78333333333336</v>
      </c>
      <c r="F536" s="2">
        <f>'c'!$E$8</f>
        <v>123.57500000000002</v>
      </c>
      <c r="G536" s="52">
        <f t="shared" si="187"/>
        <v>339.35833333333335</v>
      </c>
      <c r="H536" s="52">
        <f t="shared" si="202"/>
        <v>678.7166666666667</v>
      </c>
      <c r="I536" s="2">
        <f t="shared" si="188"/>
        <v>43.156666666666673</v>
      </c>
      <c r="J536" s="2">
        <f>propocet!$L$2</f>
        <v>18.9375</v>
      </c>
      <c r="K536" s="2">
        <f>propocet!$L$5</f>
        <v>23.362499999999997</v>
      </c>
      <c r="L536" s="2">
        <f>propocet!$L$9</f>
        <v>22.787500000000001</v>
      </c>
      <c r="M536" s="2">
        <f>propocet!$L$11</f>
        <v>16.7</v>
      </c>
      <c r="N536" s="2">
        <f>propocet!$L$12</f>
        <v>25.5625</v>
      </c>
      <c r="O536" s="2">
        <f>propocet!$L$13</f>
        <v>16.225000000000001</v>
      </c>
      <c r="P536" s="61">
        <f t="shared" si="189"/>
        <v>43.156666666666673</v>
      </c>
      <c r="Q536" s="52">
        <v>30</v>
      </c>
      <c r="R536" s="2">
        <f t="shared" si="190"/>
        <v>11.0625</v>
      </c>
      <c r="S536" s="2">
        <f t="shared" si="191"/>
        <v>6.6375000000000028</v>
      </c>
      <c r="T536" s="2">
        <f t="shared" si="192"/>
        <v>7.2124999999999986</v>
      </c>
      <c r="U536" s="2">
        <f t="shared" si="193"/>
        <v>13.3</v>
      </c>
      <c r="V536" s="2">
        <f t="shared" si="194"/>
        <v>4.4375</v>
      </c>
      <c r="W536" s="2">
        <f t="shared" si="195"/>
        <v>13.774999999999999</v>
      </c>
      <c r="X536" s="2">
        <f t="shared" si="209"/>
        <v>-13.156666666666673</v>
      </c>
      <c r="Y536" s="2">
        <f t="shared" si="209"/>
        <v>-13.156666666666673</v>
      </c>
      <c r="Z536" s="2">
        <f t="shared" si="209"/>
        <v>-13.156666666666673</v>
      </c>
      <c r="AA536" s="2">
        <f t="shared" si="197"/>
        <v>56.425000000000004</v>
      </c>
      <c r="AB536" s="61">
        <f t="shared" si="198"/>
        <v>78.94000000000004</v>
      </c>
      <c r="AC536" s="61">
        <f t="shared" si="199"/>
        <v>135.36500000000004</v>
      </c>
      <c r="AD536" s="2">
        <f t="shared" si="200"/>
        <v>13.156666666666673</v>
      </c>
      <c r="AE536" s="2">
        <f t="shared" si="203"/>
        <v>0</v>
      </c>
      <c r="AF536" s="52">
        <f t="shared" si="201"/>
        <v>135.36500000000004</v>
      </c>
      <c r="AG536" s="2">
        <f t="shared" si="204"/>
        <v>65.78333333333336</v>
      </c>
      <c r="AH536" s="67">
        <f t="shared" si="205"/>
        <v>0.28514503184310863</v>
      </c>
      <c r="AI536" s="67">
        <f t="shared" si="206"/>
        <v>0.71485496815689142</v>
      </c>
      <c r="AJ536" s="2">
        <f t="shared" si="207"/>
        <v>474.72333333333336</v>
      </c>
      <c r="AK536" s="2">
        <f t="shared" si="208"/>
        <v>949.44666666666672</v>
      </c>
    </row>
    <row r="537" spans="1:37" hidden="1">
      <c r="A537" t="s">
        <v>294</v>
      </c>
      <c r="B537">
        <v>4</v>
      </c>
      <c r="C537" s="2">
        <f>VLOOKUP(A537,LB460_CO!B:L,11,0)</f>
        <v>93.674999999999997</v>
      </c>
      <c r="D537" s="2">
        <f>'c'!$B$7</f>
        <v>47.125</v>
      </c>
      <c r="E537" s="2">
        <f t="shared" si="186"/>
        <v>140.80000000000001</v>
      </c>
      <c r="F537" s="2">
        <f>'c'!$E$8</f>
        <v>123.57500000000002</v>
      </c>
      <c r="G537" s="52">
        <f t="shared" si="187"/>
        <v>264.375</v>
      </c>
      <c r="H537" s="52">
        <f t="shared" si="202"/>
        <v>1057.5</v>
      </c>
      <c r="I537" s="2">
        <f t="shared" si="188"/>
        <v>28.160000000000004</v>
      </c>
      <c r="J537" s="2">
        <f>propocet!$L$2</f>
        <v>18.9375</v>
      </c>
      <c r="K537" s="2">
        <f>propocet!$L$5</f>
        <v>23.362499999999997</v>
      </c>
      <c r="L537" s="2">
        <f>propocet!$L$9</f>
        <v>22.787500000000001</v>
      </c>
      <c r="M537" s="2">
        <f>propocet!$L$11</f>
        <v>16.7</v>
      </c>
      <c r="N537" s="2">
        <f>propocet!$L$12</f>
        <v>25.5625</v>
      </c>
      <c r="O537" s="2">
        <f>propocet!$L$13</f>
        <v>16.225000000000001</v>
      </c>
      <c r="P537" s="61">
        <f t="shared" si="189"/>
        <v>28.160000000000004</v>
      </c>
      <c r="Q537" s="52">
        <v>30</v>
      </c>
      <c r="R537" s="2">
        <f t="shared" si="190"/>
        <v>11.0625</v>
      </c>
      <c r="S537" s="2">
        <f t="shared" si="191"/>
        <v>6.6375000000000028</v>
      </c>
      <c r="T537" s="2">
        <f t="shared" si="192"/>
        <v>7.2124999999999986</v>
      </c>
      <c r="U537" s="2">
        <f t="shared" si="193"/>
        <v>13.3</v>
      </c>
      <c r="V537" s="2">
        <f t="shared" si="194"/>
        <v>4.4375</v>
      </c>
      <c r="W537" s="2">
        <f t="shared" si="195"/>
        <v>13.774999999999999</v>
      </c>
      <c r="X537" s="2">
        <f t="shared" si="209"/>
        <v>1.8399999999999963</v>
      </c>
      <c r="Y537" s="2">
        <f t="shared" si="209"/>
        <v>1.8399999999999963</v>
      </c>
      <c r="Z537" s="2">
        <f t="shared" si="209"/>
        <v>1.8399999999999963</v>
      </c>
      <c r="AA537" s="2">
        <f t="shared" si="197"/>
        <v>56.425000000000004</v>
      </c>
      <c r="AB537" s="61">
        <f t="shared" si="198"/>
        <v>0</v>
      </c>
      <c r="AC537" s="61">
        <f t="shared" si="199"/>
        <v>56.425000000000004</v>
      </c>
      <c r="AD537" s="2">
        <f t="shared" si="200"/>
        <v>-1.8399999999999963</v>
      </c>
      <c r="AE537" s="2">
        <f t="shared" si="203"/>
        <v>9.1999999999999815</v>
      </c>
      <c r="AF537" s="52">
        <f t="shared" si="201"/>
        <v>65.624999999999986</v>
      </c>
      <c r="AG537" s="2">
        <f t="shared" si="204"/>
        <v>0</v>
      </c>
      <c r="AH537" s="67">
        <f t="shared" si="205"/>
        <v>0.19886363636363633</v>
      </c>
      <c r="AI537" s="67">
        <f t="shared" si="206"/>
        <v>0.80113636363636365</v>
      </c>
      <c r="AJ537" s="2">
        <f t="shared" si="207"/>
        <v>330</v>
      </c>
      <c r="AK537" s="2">
        <f t="shared" si="208"/>
        <v>1320</v>
      </c>
    </row>
    <row r="538" spans="1:37">
      <c r="A538" t="s">
        <v>624</v>
      </c>
      <c r="B538">
        <v>1</v>
      </c>
      <c r="C538" s="2">
        <f>VLOOKUP(A538,LB460_CO!B:L,11,0)</f>
        <v>135.39583333333334</v>
      </c>
      <c r="D538" s="2">
        <f>'c'!$B$7</f>
        <v>47.125</v>
      </c>
      <c r="E538" s="2">
        <f t="shared" si="186"/>
        <v>182.52083333333334</v>
      </c>
      <c r="F538" s="2">
        <f>'c'!$E$8</f>
        <v>123.57500000000002</v>
      </c>
      <c r="G538" s="52">
        <f t="shared" si="187"/>
        <v>306.09583333333336</v>
      </c>
      <c r="H538" s="52">
        <f t="shared" si="202"/>
        <v>306.09583333333336</v>
      </c>
      <c r="I538" s="2">
        <f t="shared" si="188"/>
        <v>36.50416666666667</v>
      </c>
      <c r="J538" s="2">
        <f>propocet!$L$2</f>
        <v>18.9375</v>
      </c>
      <c r="K538" s="2">
        <f>propocet!$L$5</f>
        <v>23.362499999999997</v>
      </c>
      <c r="L538" s="2">
        <f>propocet!$L$9</f>
        <v>22.787500000000001</v>
      </c>
      <c r="M538" s="2">
        <f>propocet!$L$11</f>
        <v>16.7</v>
      </c>
      <c r="N538" s="2">
        <f>propocet!$L$12</f>
        <v>25.5625</v>
      </c>
      <c r="O538" s="2">
        <f>propocet!$L$13</f>
        <v>16.225000000000001</v>
      </c>
      <c r="P538" s="61">
        <f t="shared" si="189"/>
        <v>36.50416666666667</v>
      </c>
      <c r="Q538" s="52">
        <v>30</v>
      </c>
      <c r="R538" s="2">
        <f t="shared" si="190"/>
        <v>11.0625</v>
      </c>
      <c r="S538" s="2">
        <f t="shared" si="191"/>
        <v>6.6375000000000028</v>
      </c>
      <c r="T538" s="2">
        <f t="shared" si="192"/>
        <v>7.2124999999999986</v>
      </c>
      <c r="U538" s="2">
        <f t="shared" si="193"/>
        <v>13.3</v>
      </c>
      <c r="V538" s="2">
        <f t="shared" si="194"/>
        <v>4.4375</v>
      </c>
      <c r="W538" s="2">
        <f t="shared" si="195"/>
        <v>13.774999999999999</v>
      </c>
      <c r="X538" s="2">
        <f t="shared" si="209"/>
        <v>-6.50416666666667</v>
      </c>
      <c r="Y538" s="2">
        <f t="shared" si="209"/>
        <v>-6.50416666666667</v>
      </c>
      <c r="Z538" s="2">
        <f t="shared" si="209"/>
        <v>-6.50416666666667</v>
      </c>
      <c r="AA538" s="2">
        <f t="shared" si="197"/>
        <v>56.425000000000004</v>
      </c>
      <c r="AB538" s="61">
        <f t="shared" si="198"/>
        <v>39.02500000000002</v>
      </c>
      <c r="AC538" s="61">
        <f t="shared" si="199"/>
        <v>95.450000000000017</v>
      </c>
      <c r="AD538" s="2">
        <f t="shared" si="200"/>
        <v>6.50416666666667</v>
      </c>
      <c r="AE538" s="2">
        <f t="shared" si="203"/>
        <v>0</v>
      </c>
      <c r="AF538" s="52">
        <f t="shared" si="201"/>
        <v>95.450000000000017</v>
      </c>
      <c r="AG538" s="2">
        <f t="shared" si="204"/>
        <v>32.52083333333335</v>
      </c>
      <c r="AH538" s="67">
        <f t="shared" si="205"/>
        <v>0.23770636394766065</v>
      </c>
      <c r="AI538" s="67">
        <f t="shared" si="206"/>
        <v>0.76229363605233935</v>
      </c>
      <c r="AJ538" s="2">
        <f t="shared" si="207"/>
        <v>401.54583333333335</v>
      </c>
      <c r="AK538" s="2">
        <f t="shared" si="208"/>
        <v>401.54583333333335</v>
      </c>
    </row>
    <row r="539" spans="1:37">
      <c r="A539" t="s">
        <v>625</v>
      </c>
      <c r="B539">
        <v>1</v>
      </c>
      <c r="C539" s="2">
        <f>VLOOKUP(A539,LB460_CO!B:L,11,0)</f>
        <v>117.32499999999999</v>
      </c>
      <c r="D539" s="2">
        <f>'c'!$B$7</f>
        <v>47.125</v>
      </c>
      <c r="E539" s="2">
        <f t="shared" si="186"/>
        <v>164.45</v>
      </c>
      <c r="F539" s="2">
        <f>'c'!$E$8</f>
        <v>123.57500000000002</v>
      </c>
      <c r="G539" s="52">
        <f t="shared" si="187"/>
        <v>288.02499999999998</v>
      </c>
      <c r="H539" s="52">
        <f t="shared" si="202"/>
        <v>288.02499999999998</v>
      </c>
      <c r="I539" s="2">
        <f t="shared" si="188"/>
        <v>32.89</v>
      </c>
      <c r="J539" s="2">
        <f>propocet!$L$2</f>
        <v>18.9375</v>
      </c>
      <c r="K539" s="2">
        <f>propocet!$L$5</f>
        <v>23.362499999999997</v>
      </c>
      <c r="L539" s="2">
        <f>propocet!$L$9</f>
        <v>22.787500000000001</v>
      </c>
      <c r="M539" s="2">
        <f>propocet!$L$11</f>
        <v>16.7</v>
      </c>
      <c r="N539" s="2">
        <f>propocet!$L$12</f>
        <v>25.5625</v>
      </c>
      <c r="O539" s="2">
        <f>propocet!$L$13</f>
        <v>16.225000000000001</v>
      </c>
      <c r="P539" s="61">
        <f t="shared" si="189"/>
        <v>32.89</v>
      </c>
      <c r="Q539" s="52">
        <v>30</v>
      </c>
      <c r="R539" s="2">
        <f t="shared" si="190"/>
        <v>11.0625</v>
      </c>
      <c r="S539" s="2">
        <f t="shared" si="191"/>
        <v>6.6375000000000028</v>
      </c>
      <c r="T539" s="2">
        <f t="shared" si="192"/>
        <v>7.2124999999999986</v>
      </c>
      <c r="U539" s="2">
        <f t="shared" si="193"/>
        <v>13.3</v>
      </c>
      <c r="V539" s="2">
        <f t="shared" si="194"/>
        <v>4.4375</v>
      </c>
      <c r="W539" s="2">
        <f t="shared" si="195"/>
        <v>13.774999999999999</v>
      </c>
      <c r="X539" s="2">
        <f t="shared" si="209"/>
        <v>-2.8900000000000006</v>
      </c>
      <c r="Y539" s="2">
        <f t="shared" si="209"/>
        <v>-2.8900000000000006</v>
      </c>
      <c r="Z539" s="2">
        <f t="shared" si="209"/>
        <v>-2.8900000000000006</v>
      </c>
      <c r="AA539" s="2">
        <f t="shared" si="197"/>
        <v>56.425000000000004</v>
      </c>
      <c r="AB539" s="61">
        <f t="shared" si="198"/>
        <v>17.340000000000003</v>
      </c>
      <c r="AC539" s="61">
        <f t="shared" si="199"/>
        <v>73.765000000000015</v>
      </c>
      <c r="AD539" s="2">
        <f t="shared" si="200"/>
        <v>2.8900000000000006</v>
      </c>
      <c r="AE539" s="2">
        <f t="shared" si="203"/>
        <v>0</v>
      </c>
      <c r="AF539" s="52">
        <f t="shared" si="201"/>
        <v>73.765000000000015</v>
      </c>
      <c r="AG539" s="2">
        <f t="shared" si="204"/>
        <v>14.450000000000003</v>
      </c>
      <c r="AH539" s="67">
        <f t="shared" si="205"/>
        <v>0.20388899637911498</v>
      </c>
      <c r="AI539" s="67">
        <f t="shared" si="206"/>
        <v>0.79611100362088505</v>
      </c>
      <c r="AJ539" s="2">
        <f t="shared" si="207"/>
        <v>361.78999999999996</v>
      </c>
      <c r="AK539" s="2">
        <f t="shared" si="208"/>
        <v>361.78999999999996</v>
      </c>
    </row>
    <row r="540" spans="1:37" hidden="1">
      <c r="A540" t="s">
        <v>626</v>
      </c>
      <c r="B540">
        <v>1</v>
      </c>
      <c r="C540" s="2">
        <f>VLOOKUP(A540,LB460_CO!B:L,11,0)</f>
        <v>100.71249999999999</v>
      </c>
      <c r="D540" s="2">
        <f>'c'!$B$7</f>
        <v>47.125</v>
      </c>
      <c r="E540" s="2">
        <f t="shared" si="186"/>
        <v>147.83749999999998</v>
      </c>
      <c r="F540" s="2">
        <f>'c'!$E$8</f>
        <v>123.57500000000002</v>
      </c>
      <c r="G540" s="52">
        <f t="shared" si="187"/>
        <v>271.41250000000002</v>
      </c>
      <c r="H540" s="52">
        <f t="shared" si="202"/>
        <v>271.41250000000002</v>
      </c>
      <c r="I540" s="2">
        <f t="shared" si="188"/>
        <v>29.567499999999995</v>
      </c>
      <c r="J540" s="2">
        <f>propocet!$L$2</f>
        <v>18.9375</v>
      </c>
      <c r="K540" s="2">
        <f>propocet!$L$5</f>
        <v>23.362499999999997</v>
      </c>
      <c r="L540" s="2">
        <f>propocet!$L$9</f>
        <v>22.787500000000001</v>
      </c>
      <c r="M540" s="2">
        <f>propocet!$L$11</f>
        <v>16.7</v>
      </c>
      <c r="N540" s="2">
        <f>propocet!$L$12</f>
        <v>25.5625</v>
      </c>
      <c r="O540" s="2">
        <f>propocet!$L$13</f>
        <v>16.225000000000001</v>
      </c>
      <c r="P540" s="61">
        <f t="shared" si="189"/>
        <v>29.567499999999995</v>
      </c>
      <c r="Q540" s="52">
        <v>30</v>
      </c>
      <c r="R540" s="2">
        <f t="shared" si="190"/>
        <v>11.0625</v>
      </c>
      <c r="S540" s="2">
        <f t="shared" si="191"/>
        <v>6.6375000000000028</v>
      </c>
      <c r="T540" s="2">
        <f t="shared" si="192"/>
        <v>7.2124999999999986</v>
      </c>
      <c r="U540" s="2">
        <f t="shared" si="193"/>
        <v>13.3</v>
      </c>
      <c r="V540" s="2">
        <f t="shared" si="194"/>
        <v>4.4375</v>
      </c>
      <c r="W540" s="2">
        <f t="shared" si="195"/>
        <v>13.774999999999999</v>
      </c>
      <c r="X540" s="2">
        <f t="shared" si="209"/>
        <v>0.43250000000000455</v>
      </c>
      <c r="Y540" s="2">
        <f t="shared" si="209"/>
        <v>0.43250000000000455</v>
      </c>
      <c r="Z540" s="2">
        <f t="shared" si="209"/>
        <v>0.43250000000000455</v>
      </c>
      <c r="AA540" s="2">
        <f t="shared" si="197"/>
        <v>56.425000000000004</v>
      </c>
      <c r="AB540" s="61">
        <f t="shared" si="198"/>
        <v>0</v>
      </c>
      <c r="AC540" s="61">
        <f t="shared" si="199"/>
        <v>56.425000000000004</v>
      </c>
      <c r="AD540" s="2">
        <f t="shared" si="200"/>
        <v>-0.43250000000000455</v>
      </c>
      <c r="AE540" s="2">
        <f t="shared" si="203"/>
        <v>2.1625000000000227</v>
      </c>
      <c r="AF540" s="52">
        <f t="shared" si="201"/>
        <v>58.587500000000027</v>
      </c>
      <c r="AG540" s="2">
        <f t="shared" si="204"/>
        <v>0</v>
      </c>
      <c r="AH540" s="67">
        <f t="shared" si="205"/>
        <v>0.17753787878787888</v>
      </c>
      <c r="AI540" s="67">
        <f t="shared" si="206"/>
        <v>0.82246212121212114</v>
      </c>
      <c r="AJ540" s="2">
        <f t="shared" si="207"/>
        <v>330.00000000000006</v>
      </c>
      <c r="AK540" s="2">
        <f t="shared" si="208"/>
        <v>330.00000000000006</v>
      </c>
    </row>
    <row r="541" spans="1:37">
      <c r="A541" t="s">
        <v>683</v>
      </c>
      <c r="B541">
        <v>4</v>
      </c>
      <c r="C541" s="2">
        <f>VLOOKUP(A541,LB460_CO!B:L,11,0)</f>
        <v>187.75</v>
      </c>
      <c r="D541" s="2">
        <f>'c'!$B$7</f>
        <v>47.125</v>
      </c>
      <c r="E541" s="2">
        <f t="shared" si="186"/>
        <v>234.875</v>
      </c>
      <c r="F541" s="2">
        <f>'c'!$E$8</f>
        <v>123.57500000000002</v>
      </c>
      <c r="G541" s="52">
        <f t="shared" si="187"/>
        <v>358.45000000000005</v>
      </c>
      <c r="H541" s="52">
        <f t="shared" si="202"/>
        <v>1433.8000000000002</v>
      </c>
      <c r="I541" s="2">
        <f t="shared" si="188"/>
        <v>46.975000000000001</v>
      </c>
      <c r="J541" s="2">
        <f>propocet!$L$2</f>
        <v>18.9375</v>
      </c>
      <c r="K541" s="2">
        <f>propocet!$L$5</f>
        <v>23.362499999999997</v>
      </c>
      <c r="L541" s="2">
        <f>propocet!$L$9</f>
        <v>22.787500000000001</v>
      </c>
      <c r="M541" s="2">
        <f>propocet!$L$11</f>
        <v>16.7</v>
      </c>
      <c r="N541" s="2">
        <f>propocet!$L$12</f>
        <v>25.5625</v>
      </c>
      <c r="O541" s="2">
        <f>propocet!$L$13</f>
        <v>16.225000000000001</v>
      </c>
      <c r="P541" s="61">
        <f t="shared" si="189"/>
        <v>46.975000000000001</v>
      </c>
      <c r="Q541" s="52">
        <v>30</v>
      </c>
      <c r="R541" s="2">
        <f t="shared" si="190"/>
        <v>11.0625</v>
      </c>
      <c r="S541" s="2">
        <f t="shared" si="191"/>
        <v>6.6375000000000028</v>
      </c>
      <c r="T541" s="2">
        <f t="shared" si="192"/>
        <v>7.2124999999999986</v>
      </c>
      <c r="U541" s="2">
        <f t="shared" si="193"/>
        <v>13.3</v>
      </c>
      <c r="V541" s="2">
        <f t="shared" si="194"/>
        <v>4.4375</v>
      </c>
      <c r="W541" s="2">
        <f t="shared" si="195"/>
        <v>13.774999999999999</v>
      </c>
      <c r="X541" s="2">
        <f t="shared" si="209"/>
        <v>-16.975000000000001</v>
      </c>
      <c r="Y541" s="2">
        <f t="shared" si="209"/>
        <v>-16.975000000000001</v>
      </c>
      <c r="Z541" s="2">
        <f t="shared" si="209"/>
        <v>-16.975000000000001</v>
      </c>
      <c r="AA541" s="2">
        <f t="shared" si="197"/>
        <v>56.425000000000004</v>
      </c>
      <c r="AB541" s="61">
        <f t="shared" si="198"/>
        <v>101.85000000000001</v>
      </c>
      <c r="AC541" s="61">
        <f t="shared" si="199"/>
        <v>158.27500000000001</v>
      </c>
      <c r="AD541" s="2">
        <f t="shared" si="200"/>
        <v>16.975000000000001</v>
      </c>
      <c r="AE541" s="2">
        <f t="shared" si="203"/>
        <v>0</v>
      </c>
      <c r="AF541" s="52">
        <f t="shared" si="201"/>
        <v>158.27500000000001</v>
      </c>
      <c r="AG541" s="2">
        <f t="shared" si="204"/>
        <v>84.875</v>
      </c>
      <c r="AH541" s="67">
        <f t="shared" si="205"/>
        <v>0.30630412695340847</v>
      </c>
      <c r="AI541" s="67">
        <f t="shared" si="206"/>
        <v>0.69369587304659153</v>
      </c>
      <c r="AJ541" s="2">
        <f t="shared" si="207"/>
        <v>516.72500000000002</v>
      </c>
      <c r="AK541" s="2">
        <f t="shared" si="208"/>
        <v>2066.9</v>
      </c>
    </row>
    <row r="542" spans="1:37">
      <c r="A542" t="s">
        <v>532</v>
      </c>
      <c r="B542">
        <v>2</v>
      </c>
      <c r="C542" s="2">
        <f>VLOOKUP(A542,LB460_CO!B:L,11,0)</f>
        <v>119.00416666666666</v>
      </c>
      <c r="D542" s="2">
        <f>'c'!$B$7</f>
        <v>47.125</v>
      </c>
      <c r="E542" s="2">
        <f t="shared" si="186"/>
        <v>166.12916666666666</v>
      </c>
      <c r="F542" s="2">
        <f>'c'!$E$8</f>
        <v>123.57500000000002</v>
      </c>
      <c r="G542" s="52">
        <f t="shared" si="187"/>
        <v>289.70416666666665</v>
      </c>
      <c r="H542" s="52">
        <f t="shared" si="202"/>
        <v>579.4083333333333</v>
      </c>
      <c r="I542" s="2">
        <f t="shared" si="188"/>
        <v>33.225833333333334</v>
      </c>
      <c r="J542" s="2">
        <f>propocet!$L$2</f>
        <v>18.9375</v>
      </c>
      <c r="K542" s="2">
        <f>propocet!$L$5</f>
        <v>23.362499999999997</v>
      </c>
      <c r="L542" s="2">
        <f>propocet!$L$9</f>
        <v>22.787500000000001</v>
      </c>
      <c r="M542" s="2">
        <f>propocet!$L$11</f>
        <v>16.7</v>
      </c>
      <c r="N542" s="2">
        <f>propocet!$L$12</f>
        <v>25.5625</v>
      </c>
      <c r="O542" s="2">
        <f>propocet!$L$13</f>
        <v>16.225000000000001</v>
      </c>
      <c r="P542" s="61">
        <f t="shared" si="189"/>
        <v>33.225833333333334</v>
      </c>
      <c r="Q542" s="52">
        <v>30</v>
      </c>
      <c r="R542" s="2">
        <f t="shared" si="190"/>
        <v>11.0625</v>
      </c>
      <c r="S542" s="2">
        <f t="shared" si="191"/>
        <v>6.6375000000000028</v>
      </c>
      <c r="T542" s="2">
        <f t="shared" si="192"/>
        <v>7.2124999999999986</v>
      </c>
      <c r="U542" s="2">
        <f t="shared" si="193"/>
        <v>13.3</v>
      </c>
      <c r="V542" s="2">
        <f t="shared" si="194"/>
        <v>4.4375</v>
      </c>
      <c r="W542" s="2">
        <f t="shared" si="195"/>
        <v>13.774999999999999</v>
      </c>
      <c r="X542" s="2">
        <f t="shared" si="209"/>
        <v>-3.225833333333334</v>
      </c>
      <c r="Y542" s="2">
        <f t="shared" si="209"/>
        <v>-3.225833333333334</v>
      </c>
      <c r="Z542" s="2">
        <f t="shared" si="209"/>
        <v>-3.225833333333334</v>
      </c>
      <c r="AA542" s="2">
        <f t="shared" si="197"/>
        <v>56.425000000000004</v>
      </c>
      <c r="AB542" s="61">
        <f t="shared" si="198"/>
        <v>19.355000000000004</v>
      </c>
      <c r="AC542" s="61">
        <f t="shared" si="199"/>
        <v>75.78</v>
      </c>
      <c r="AD542" s="2">
        <f t="shared" si="200"/>
        <v>3.225833333333334</v>
      </c>
      <c r="AE542" s="2">
        <f t="shared" si="203"/>
        <v>0</v>
      </c>
      <c r="AF542" s="52">
        <f t="shared" si="201"/>
        <v>75.78</v>
      </c>
      <c r="AG542" s="2">
        <f t="shared" si="204"/>
        <v>16.12916666666667</v>
      </c>
      <c r="AH542" s="67">
        <f t="shared" si="205"/>
        <v>0.20734140329836448</v>
      </c>
      <c r="AI542" s="67">
        <f t="shared" si="206"/>
        <v>0.79265859670163552</v>
      </c>
      <c r="AJ542" s="2">
        <f t="shared" si="207"/>
        <v>365.48416666666662</v>
      </c>
      <c r="AK542" s="2">
        <f t="shared" si="208"/>
        <v>730.96833333333325</v>
      </c>
    </row>
    <row r="543" spans="1:37">
      <c r="A543" t="s">
        <v>199</v>
      </c>
      <c r="B543">
        <v>7</v>
      </c>
      <c r="C543" s="2">
        <f>VLOOKUP(A543,LB460_CO!B:L,11,0)</f>
        <v>109.40208333333334</v>
      </c>
      <c r="D543" s="2">
        <f>'c'!$B$7</f>
        <v>47.125</v>
      </c>
      <c r="E543" s="2">
        <f t="shared" si="186"/>
        <v>156.52708333333334</v>
      </c>
      <c r="F543" s="2">
        <f>'c'!$E$8</f>
        <v>123.57500000000002</v>
      </c>
      <c r="G543" s="52">
        <f t="shared" si="187"/>
        <v>280.10208333333333</v>
      </c>
      <c r="H543" s="52">
        <f t="shared" si="202"/>
        <v>1960.7145833333334</v>
      </c>
      <c r="I543" s="2">
        <f t="shared" si="188"/>
        <v>31.305416666666666</v>
      </c>
      <c r="J543" s="2">
        <f>propocet!$L$2</f>
        <v>18.9375</v>
      </c>
      <c r="K543" s="2">
        <f>propocet!$L$5</f>
        <v>23.362499999999997</v>
      </c>
      <c r="L543" s="2">
        <f>propocet!$L$9</f>
        <v>22.787500000000001</v>
      </c>
      <c r="M543" s="2">
        <f>propocet!$L$11</f>
        <v>16.7</v>
      </c>
      <c r="N543" s="2">
        <f>propocet!$L$12</f>
        <v>25.5625</v>
      </c>
      <c r="O543" s="2">
        <f>propocet!$L$13</f>
        <v>16.225000000000001</v>
      </c>
      <c r="P543" s="61">
        <f t="shared" si="189"/>
        <v>31.305416666666666</v>
      </c>
      <c r="Q543" s="52">
        <v>30</v>
      </c>
      <c r="R543" s="2">
        <f t="shared" si="190"/>
        <v>11.0625</v>
      </c>
      <c r="S543" s="2">
        <f t="shared" si="191"/>
        <v>6.6375000000000028</v>
      </c>
      <c r="T543" s="2">
        <f t="shared" si="192"/>
        <v>7.2124999999999986</v>
      </c>
      <c r="U543" s="2">
        <f t="shared" si="193"/>
        <v>13.3</v>
      </c>
      <c r="V543" s="2">
        <f t="shared" si="194"/>
        <v>4.4375</v>
      </c>
      <c r="W543" s="2">
        <f t="shared" si="195"/>
        <v>13.774999999999999</v>
      </c>
      <c r="X543" s="2">
        <f t="shared" si="209"/>
        <v>-1.305416666666666</v>
      </c>
      <c r="Y543" s="2">
        <f t="shared" si="209"/>
        <v>-1.305416666666666</v>
      </c>
      <c r="Z543" s="2">
        <f t="shared" si="209"/>
        <v>-1.305416666666666</v>
      </c>
      <c r="AA543" s="2">
        <f t="shared" si="197"/>
        <v>56.425000000000004</v>
      </c>
      <c r="AB543" s="61">
        <f t="shared" si="198"/>
        <v>7.832499999999996</v>
      </c>
      <c r="AC543" s="61">
        <f t="shared" si="199"/>
        <v>64.257499999999993</v>
      </c>
      <c r="AD543" s="2">
        <f t="shared" si="200"/>
        <v>1.305416666666666</v>
      </c>
      <c r="AE543" s="2">
        <f t="shared" si="203"/>
        <v>0</v>
      </c>
      <c r="AF543" s="52">
        <f t="shared" si="201"/>
        <v>64.257499999999993</v>
      </c>
      <c r="AG543" s="2">
        <f t="shared" si="204"/>
        <v>6.52708333333333</v>
      </c>
      <c r="AH543" s="67">
        <f t="shared" si="205"/>
        <v>0.18660000508189717</v>
      </c>
      <c r="AI543" s="67">
        <f t="shared" si="206"/>
        <v>0.81339999491810278</v>
      </c>
      <c r="AJ543" s="2">
        <f t="shared" si="207"/>
        <v>344.35958333333332</v>
      </c>
      <c r="AK543" s="2">
        <f t="shared" si="208"/>
        <v>2410.5170833333332</v>
      </c>
    </row>
    <row r="544" spans="1:37">
      <c r="A544" t="s">
        <v>627</v>
      </c>
      <c r="B544">
        <v>1</v>
      </c>
      <c r="C544" s="2">
        <f>VLOOKUP(A544,LB460_CO!B:L,11,0)</f>
        <v>117.32499999999999</v>
      </c>
      <c r="D544" s="2">
        <f>'c'!$B$7</f>
        <v>47.125</v>
      </c>
      <c r="E544" s="2">
        <f t="shared" si="186"/>
        <v>164.45</v>
      </c>
      <c r="F544" s="2">
        <f>'c'!$E$8</f>
        <v>123.57500000000002</v>
      </c>
      <c r="G544" s="52">
        <f t="shared" si="187"/>
        <v>288.02499999999998</v>
      </c>
      <c r="H544" s="52">
        <f t="shared" si="202"/>
        <v>288.02499999999998</v>
      </c>
      <c r="I544" s="2">
        <f t="shared" si="188"/>
        <v>32.89</v>
      </c>
      <c r="J544" s="2">
        <f>propocet!$L$2</f>
        <v>18.9375</v>
      </c>
      <c r="K544" s="2">
        <f>propocet!$L$5</f>
        <v>23.362499999999997</v>
      </c>
      <c r="L544" s="2">
        <f>propocet!$L$9</f>
        <v>22.787500000000001</v>
      </c>
      <c r="M544" s="2">
        <f>propocet!$L$11</f>
        <v>16.7</v>
      </c>
      <c r="N544" s="2">
        <f>propocet!$L$12</f>
        <v>25.5625</v>
      </c>
      <c r="O544" s="2">
        <f>propocet!$L$13</f>
        <v>16.225000000000001</v>
      </c>
      <c r="P544" s="61">
        <f t="shared" si="189"/>
        <v>32.89</v>
      </c>
      <c r="Q544" s="52">
        <v>30</v>
      </c>
      <c r="R544" s="2">
        <f t="shared" si="190"/>
        <v>11.0625</v>
      </c>
      <c r="S544" s="2">
        <f t="shared" si="191"/>
        <v>6.6375000000000028</v>
      </c>
      <c r="T544" s="2">
        <f t="shared" si="192"/>
        <v>7.2124999999999986</v>
      </c>
      <c r="U544" s="2">
        <f t="shared" si="193"/>
        <v>13.3</v>
      </c>
      <c r="V544" s="2">
        <f t="shared" si="194"/>
        <v>4.4375</v>
      </c>
      <c r="W544" s="2">
        <f t="shared" si="195"/>
        <v>13.774999999999999</v>
      </c>
      <c r="X544" s="2">
        <f t="shared" si="209"/>
        <v>-2.8900000000000006</v>
      </c>
      <c r="Y544" s="2">
        <f t="shared" si="209"/>
        <v>-2.8900000000000006</v>
      </c>
      <c r="Z544" s="2">
        <f t="shared" si="209"/>
        <v>-2.8900000000000006</v>
      </c>
      <c r="AA544" s="2">
        <f t="shared" si="197"/>
        <v>56.425000000000004</v>
      </c>
      <c r="AB544" s="61">
        <f t="shared" si="198"/>
        <v>17.340000000000003</v>
      </c>
      <c r="AC544" s="61">
        <f t="shared" si="199"/>
        <v>73.765000000000015</v>
      </c>
      <c r="AD544" s="2">
        <f t="shared" si="200"/>
        <v>2.8900000000000006</v>
      </c>
      <c r="AE544" s="2">
        <f t="shared" si="203"/>
        <v>0</v>
      </c>
      <c r="AF544" s="52">
        <f t="shared" si="201"/>
        <v>73.765000000000015</v>
      </c>
      <c r="AG544" s="2">
        <f t="shared" si="204"/>
        <v>14.450000000000003</v>
      </c>
      <c r="AH544" s="67">
        <f t="shared" si="205"/>
        <v>0.20388899637911498</v>
      </c>
      <c r="AI544" s="67">
        <f t="shared" si="206"/>
        <v>0.79611100362088505</v>
      </c>
      <c r="AJ544" s="2">
        <f t="shared" si="207"/>
        <v>361.78999999999996</v>
      </c>
      <c r="AK544" s="2">
        <f t="shared" si="208"/>
        <v>361.78999999999996</v>
      </c>
    </row>
    <row r="545" spans="1:37">
      <c r="A545" t="s">
        <v>628</v>
      </c>
      <c r="B545">
        <v>1</v>
      </c>
      <c r="C545" s="2">
        <f>VLOOKUP(A545,LB460_CO!B:L,11,0)</f>
        <v>117.32499999999999</v>
      </c>
      <c r="D545" s="2">
        <f>'c'!$B$7</f>
        <v>47.125</v>
      </c>
      <c r="E545" s="2">
        <f t="shared" si="186"/>
        <v>164.45</v>
      </c>
      <c r="F545" s="2">
        <f>'c'!$E$8</f>
        <v>123.57500000000002</v>
      </c>
      <c r="G545" s="52">
        <f t="shared" si="187"/>
        <v>288.02499999999998</v>
      </c>
      <c r="H545" s="52">
        <f t="shared" si="202"/>
        <v>288.02499999999998</v>
      </c>
      <c r="I545" s="2">
        <f t="shared" si="188"/>
        <v>32.89</v>
      </c>
      <c r="J545" s="2">
        <f>propocet!$L$2</f>
        <v>18.9375</v>
      </c>
      <c r="K545" s="2">
        <f>propocet!$L$5</f>
        <v>23.362499999999997</v>
      </c>
      <c r="L545" s="2">
        <f>propocet!$L$9</f>
        <v>22.787500000000001</v>
      </c>
      <c r="M545" s="2">
        <f>propocet!$L$11</f>
        <v>16.7</v>
      </c>
      <c r="N545" s="2">
        <f>propocet!$L$12</f>
        <v>25.5625</v>
      </c>
      <c r="O545" s="2">
        <f>propocet!$L$13</f>
        <v>16.225000000000001</v>
      </c>
      <c r="P545" s="61">
        <f t="shared" si="189"/>
        <v>32.89</v>
      </c>
      <c r="Q545" s="52">
        <v>30</v>
      </c>
      <c r="R545" s="2">
        <f t="shared" si="190"/>
        <v>11.0625</v>
      </c>
      <c r="S545" s="2">
        <f t="shared" si="191"/>
        <v>6.6375000000000028</v>
      </c>
      <c r="T545" s="2">
        <f t="shared" si="192"/>
        <v>7.2124999999999986</v>
      </c>
      <c r="U545" s="2">
        <f t="shared" si="193"/>
        <v>13.3</v>
      </c>
      <c r="V545" s="2">
        <f t="shared" si="194"/>
        <v>4.4375</v>
      </c>
      <c r="W545" s="2">
        <f t="shared" si="195"/>
        <v>13.774999999999999</v>
      </c>
      <c r="X545" s="2">
        <f t="shared" si="209"/>
        <v>-2.8900000000000006</v>
      </c>
      <c r="Y545" s="2">
        <f t="shared" si="209"/>
        <v>-2.8900000000000006</v>
      </c>
      <c r="Z545" s="2">
        <f t="shared" si="209"/>
        <v>-2.8900000000000006</v>
      </c>
      <c r="AA545" s="2">
        <f t="shared" si="197"/>
        <v>56.425000000000004</v>
      </c>
      <c r="AB545" s="61">
        <f t="shared" si="198"/>
        <v>17.340000000000003</v>
      </c>
      <c r="AC545" s="61">
        <f t="shared" si="199"/>
        <v>73.765000000000015</v>
      </c>
      <c r="AD545" s="2">
        <f t="shared" si="200"/>
        <v>2.8900000000000006</v>
      </c>
      <c r="AE545" s="2">
        <f t="shared" si="203"/>
        <v>0</v>
      </c>
      <c r="AF545" s="52">
        <f t="shared" si="201"/>
        <v>73.765000000000015</v>
      </c>
      <c r="AG545" s="2">
        <f t="shared" si="204"/>
        <v>14.450000000000003</v>
      </c>
      <c r="AH545" s="67">
        <f t="shared" si="205"/>
        <v>0.20388899637911498</v>
      </c>
      <c r="AI545" s="67">
        <f t="shared" si="206"/>
        <v>0.79611100362088505</v>
      </c>
      <c r="AJ545" s="2">
        <f t="shared" si="207"/>
        <v>361.78999999999996</v>
      </c>
      <c r="AK545" s="2">
        <f t="shared" si="208"/>
        <v>361.78999999999996</v>
      </c>
    </row>
    <row r="546" spans="1:37">
      <c r="A546" t="s">
        <v>699</v>
      </c>
      <c r="B546">
        <v>6</v>
      </c>
      <c r="C546" s="2">
        <f>VLOOKUP(A546,LB460_CO!B:L,11,0)</f>
        <v>114.46249999999998</v>
      </c>
      <c r="D546" s="2">
        <f>'c'!$B$7</f>
        <v>47.125</v>
      </c>
      <c r="E546" s="2">
        <f t="shared" si="186"/>
        <v>161.58749999999998</v>
      </c>
      <c r="F546" s="2">
        <f>'c'!$E$8</f>
        <v>123.57500000000002</v>
      </c>
      <c r="G546" s="52">
        <f t="shared" si="187"/>
        <v>285.16250000000002</v>
      </c>
      <c r="H546" s="52">
        <f t="shared" si="202"/>
        <v>1710.9750000000001</v>
      </c>
      <c r="I546" s="2">
        <f t="shared" si="188"/>
        <v>32.317499999999995</v>
      </c>
      <c r="J546" s="2">
        <f>propocet!$L$2</f>
        <v>18.9375</v>
      </c>
      <c r="K546" s="2">
        <f>propocet!$L$5</f>
        <v>23.362499999999997</v>
      </c>
      <c r="L546" s="2">
        <f>propocet!$L$9</f>
        <v>22.787500000000001</v>
      </c>
      <c r="M546" s="2">
        <f>propocet!$L$11</f>
        <v>16.7</v>
      </c>
      <c r="N546" s="2">
        <f>propocet!$L$12</f>
        <v>25.5625</v>
      </c>
      <c r="O546" s="2">
        <f>propocet!$L$13</f>
        <v>16.225000000000001</v>
      </c>
      <c r="P546" s="61">
        <f t="shared" si="189"/>
        <v>32.317499999999995</v>
      </c>
      <c r="Q546" s="52">
        <v>30</v>
      </c>
      <c r="R546" s="2">
        <f t="shared" si="190"/>
        <v>11.0625</v>
      </c>
      <c r="S546" s="2">
        <f t="shared" si="191"/>
        <v>6.6375000000000028</v>
      </c>
      <c r="T546" s="2">
        <f t="shared" si="192"/>
        <v>7.2124999999999986</v>
      </c>
      <c r="U546" s="2">
        <f t="shared" si="193"/>
        <v>13.3</v>
      </c>
      <c r="V546" s="2">
        <f t="shared" si="194"/>
        <v>4.4375</v>
      </c>
      <c r="W546" s="2">
        <f t="shared" si="195"/>
        <v>13.774999999999999</v>
      </c>
      <c r="X546" s="2">
        <f t="shared" si="209"/>
        <v>-2.3174999999999955</v>
      </c>
      <c r="Y546" s="2">
        <f t="shared" si="209"/>
        <v>-2.3174999999999955</v>
      </c>
      <c r="Z546" s="2">
        <f t="shared" si="209"/>
        <v>-2.3174999999999955</v>
      </c>
      <c r="AA546" s="2">
        <f t="shared" si="197"/>
        <v>56.425000000000004</v>
      </c>
      <c r="AB546" s="61">
        <f t="shared" si="198"/>
        <v>13.904999999999973</v>
      </c>
      <c r="AC546" s="61">
        <f t="shared" si="199"/>
        <v>70.329999999999984</v>
      </c>
      <c r="AD546" s="2">
        <f t="shared" si="200"/>
        <v>2.3174999999999955</v>
      </c>
      <c r="AE546" s="2">
        <f t="shared" si="203"/>
        <v>0</v>
      </c>
      <c r="AF546" s="52">
        <f t="shared" si="201"/>
        <v>70.329999999999984</v>
      </c>
      <c r="AG546" s="2">
        <f t="shared" si="204"/>
        <v>11.587499999999977</v>
      </c>
      <c r="AH546" s="67">
        <f t="shared" si="205"/>
        <v>0.19783821037012031</v>
      </c>
      <c r="AI546" s="67">
        <f t="shared" si="206"/>
        <v>0.80216178962987972</v>
      </c>
      <c r="AJ546" s="2">
        <f t="shared" si="207"/>
        <v>355.49250000000001</v>
      </c>
      <c r="AK546" s="2">
        <f t="shared" si="208"/>
        <v>2132.9549999999999</v>
      </c>
    </row>
    <row r="547" spans="1:37" hidden="1">
      <c r="A547" t="s">
        <v>550</v>
      </c>
      <c r="B547">
        <v>1</v>
      </c>
      <c r="C547" s="2">
        <f>VLOOKUP(A547,LB460_CO!B:L,11,0)</f>
        <v>56.982291666666669</v>
      </c>
      <c r="D547" s="2">
        <f>'c'!$B$7</f>
        <v>47.125</v>
      </c>
      <c r="E547" s="2">
        <f t="shared" si="186"/>
        <v>104.10729166666667</v>
      </c>
      <c r="F547" s="2">
        <f>'c'!$E$8</f>
        <v>123.57500000000002</v>
      </c>
      <c r="G547" s="52">
        <f t="shared" si="187"/>
        <v>227.68229166666669</v>
      </c>
      <c r="H547" s="52">
        <f t="shared" si="202"/>
        <v>227.68229166666669</v>
      </c>
      <c r="I547" s="2">
        <f t="shared" si="188"/>
        <v>20.821458333333332</v>
      </c>
      <c r="J547" s="2">
        <f>propocet!$L$2</f>
        <v>18.9375</v>
      </c>
      <c r="K547" s="2">
        <f>propocet!$L$5</f>
        <v>23.362499999999997</v>
      </c>
      <c r="L547" s="2">
        <f>propocet!$L$9</f>
        <v>22.787500000000001</v>
      </c>
      <c r="M547" s="2">
        <f>propocet!$L$11</f>
        <v>16.7</v>
      </c>
      <c r="N547" s="2">
        <f>propocet!$L$12</f>
        <v>25.5625</v>
      </c>
      <c r="O547" s="2">
        <f>propocet!$L$13</f>
        <v>16.225000000000001</v>
      </c>
      <c r="P547" s="61">
        <f t="shared" si="189"/>
        <v>25.5625</v>
      </c>
      <c r="Q547" s="52">
        <v>30</v>
      </c>
      <c r="R547" s="2">
        <f t="shared" si="190"/>
        <v>11.0625</v>
      </c>
      <c r="S547" s="2">
        <f t="shared" si="191"/>
        <v>6.6375000000000028</v>
      </c>
      <c r="T547" s="2">
        <f t="shared" si="192"/>
        <v>7.2124999999999986</v>
      </c>
      <c r="U547" s="2">
        <f t="shared" si="193"/>
        <v>13.3</v>
      </c>
      <c r="V547" s="2">
        <f t="shared" si="194"/>
        <v>4.4375</v>
      </c>
      <c r="W547" s="2">
        <f t="shared" si="195"/>
        <v>13.774999999999999</v>
      </c>
      <c r="X547" s="2">
        <f t="shared" si="209"/>
        <v>9.1785416666666677</v>
      </c>
      <c r="Y547" s="2">
        <f t="shared" si="209"/>
        <v>9.1785416666666677</v>
      </c>
      <c r="Z547" s="2">
        <f t="shared" si="209"/>
        <v>9.1785416666666677</v>
      </c>
      <c r="AA547" s="2">
        <f t="shared" si="197"/>
        <v>56.425000000000004</v>
      </c>
      <c r="AB547" s="61">
        <f t="shared" si="198"/>
        <v>0</v>
      </c>
      <c r="AC547" s="61">
        <f t="shared" si="199"/>
        <v>56.425000000000004</v>
      </c>
      <c r="AD547" s="2">
        <f t="shared" si="200"/>
        <v>-4.4375</v>
      </c>
      <c r="AE547" s="2">
        <f t="shared" si="203"/>
        <v>22.1875</v>
      </c>
      <c r="AF547" s="52">
        <f t="shared" si="201"/>
        <v>78.612500000000011</v>
      </c>
      <c r="AG547" s="2">
        <f t="shared" si="204"/>
        <v>0</v>
      </c>
      <c r="AH547" s="67">
        <f t="shared" si="205"/>
        <v>0.238219696969697</v>
      </c>
      <c r="AI547" s="67">
        <f t="shared" si="206"/>
        <v>0.76178030303030297</v>
      </c>
      <c r="AJ547" s="2">
        <f t="shared" si="207"/>
        <v>306.2947916666667</v>
      </c>
      <c r="AK547" s="2">
        <f t="shared" si="208"/>
        <v>306.2947916666667</v>
      </c>
    </row>
    <row r="548" spans="1:37">
      <c r="A548" t="s">
        <v>276</v>
      </c>
      <c r="B548">
        <v>1</v>
      </c>
      <c r="C548" s="2">
        <f>VLOOKUP(A548,LB460_CO!B:L,11,0)</f>
        <v>199.78750000000002</v>
      </c>
      <c r="D548" s="2">
        <f>'c'!$B$7</f>
        <v>47.125</v>
      </c>
      <c r="E548" s="2">
        <f t="shared" si="186"/>
        <v>246.91250000000002</v>
      </c>
      <c r="F548" s="2">
        <f>'c'!$E$8</f>
        <v>123.57500000000002</v>
      </c>
      <c r="G548" s="52">
        <f t="shared" si="187"/>
        <v>370.48750000000007</v>
      </c>
      <c r="H548" s="52">
        <f t="shared" si="202"/>
        <v>370.48750000000007</v>
      </c>
      <c r="I548" s="2">
        <f t="shared" si="188"/>
        <v>49.382500000000007</v>
      </c>
      <c r="J548" s="2">
        <f>propocet!$L$2</f>
        <v>18.9375</v>
      </c>
      <c r="K548" s="2">
        <f>propocet!$L$5</f>
        <v>23.362499999999997</v>
      </c>
      <c r="L548" s="2">
        <f>propocet!$L$9</f>
        <v>22.787500000000001</v>
      </c>
      <c r="M548" s="2">
        <f>propocet!$L$11</f>
        <v>16.7</v>
      </c>
      <c r="N548" s="2">
        <f>propocet!$L$12</f>
        <v>25.5625</v>
      </c>
      <c r="O548" s="2">
        <f>propocet!$L$13</f>
        <v>16.225000000000001</v>
      </c>
      <c r="P548" s="61">
        <f t="shared" si="189"/>
        <v>49.382500000000007</v>
      </c>
      <c r="Q548" s="52">
        <v>30</v>
      </c>
      <c r="R548" s="2">
        <f t="shared" si="190"/>
        <v>11.0625</v>
      </c>
      <c r="S548" s="2">
        <f t="shared" si="191"/>
        <v>6.6375000000000028</v>
      </c>
      <c r="T548" s="2">
        <f t="shared" si="192"/>
        <v>7.2124999999999986</v>
      </c>
      <c r="U548" s="2">
        <f t="shared" si="193"/>
        <v>13.3</v>
      </c>
      <c r="V548" s="2">
        <f t="shared" si="194"/>
        <v>4.4375</v>
      </c>
      <c r="W548" s="2">
        <f t="shared" si="195"/>
        <v>13.774999999999999</v>
      </c>
      <c r="X548" s="2">
        <f t="shared" si="209"/>
        <v>-19.382500000000007</v>
      </c>
      <c r="Y548" s="2">
        <f t="shared" si="209"/>
        <v>-19.382500000000007</v>
      </c>
      <c r="Z548" s="2">
        <f t="shared" si="209"/>
        <v>-19.382500000000007</v>
      </c>
      <c r="AA548" s="2">
        <f t="shared" si="197"/>
        <v>56.425000000000004</v>
      </c>
      <c r="AB548" s="61">
        <f t="shared" si="198"/>
        <v>116.29500000000004</v>
      </c>
      <c r="AC548" s="61">
        <f t="shared" si="199"/>
        <v>172.72000000000006</v>
      </c>
      <c r="AD548" s="2">
        <f t="shared" si="200"/>
        <v>19.382500000000007</v>
      </c>
      <c r="AE548" s="2">
        <f t="shared" si="203"/>
        <v>0</v>
      </c>
      <c r="AF548" s="52">
        <f t="shared" si="201"/>
        <v>172.72000000000006</v>
      </c>
      <c r="AG548" s="2">
        <f t="shared" si="204"/>
        <v>96.912500000000037</v>
      </c>
      <c r="AH548" s="67">
        <f t="shared" si="205"/>
        <v>0.3179632092708588</v>
      </c>
      <c r="AI548" s="67">
        <f t="shared" si="206"/>
        <v>0.68203679072914114</v>
      </c>
      <c r="AJ548" s="2">
        <f t="shared" si="207"/>
        <v>543.2075000000001</v>
      </c>
      <c r="AK548" s="2">
        <f t="shared" si="208"/>
        <v>543.2075000000001</v>
      </c>
    </row>
    <row r="549" spans="1:37">
      <c r="A549" t="s">
        <v>277</v>
      </c>
      <c r="B549">
        <v>1</v>
      </c>
      <c r="C549" s="2">
        <f>VLOOKUP(A549,LB460_CO!B:L,11,0)</f>
        <v>199.78750000000002</v>
      </c>
      <c r="D549" s="2">
        <f>'c'!$B$7</f>
        <v>47.125</v>
      </c>
      <c r="E549" s="2">
        <f t="shared" si="186"/>
        <v>246.91250000000002</v>
      </c>
      <c r="F549" s="2">
        <f>'c'!$E$8</f>
        <v>123.57500000000002</v>
      </c>
      <c r="G549" s="52">
        <f t="shared" si="187"/>
        <v>370.48750000000007</v>
      </c>
      <c r="H549" s="52">
        <f t="shared" si="202"/>
        <v>370.48750000000007</v>
      </c>
      <c r="I549" s="2">
        <f t="shared" si="188"/>
        <v>49.382500000000007</v>
      </c>
      <c r="J549" s="2">
        <f>propocet!$L$2</f>
        <v>18.9375</v>
      </c>
      <c r="K549" s="2">
        <f>propocet!$L$5</f>
        <v>23.362499999999997</v>
      </c>
      <c r="L549" s="2">
        <f>propocet!$L$9</f>
        <v>22.787500000000001</v>
      </c>
      <c r="M549" s="2">
        <f>propocet!$L$11</f>
        <v>16.7</v>
      </c>
      <c r="N549" s="2">
        <f>propocet!$L$12</f>
        <v>25.5625</v>
      </c>
      <c r="O549" s="2">
        <f>propocet!$L$13</f>
        <v>16.225000000000001</v>
      </c>
      <c r="P549" s="61">
        <f t="shared" si="189"/>
        <v>49.382500000000007</v>
      </c>
      <c r="Q549" s="52">
        <v>30</v>
      </c>
      <c r="R549" s="2">
        <f t="shared" si="190"/>
        <v>11.0625</v>
      </c>
      <c r="S549" s="2">
        <f t="shared" si="191"/>
        <v>6.6375000000000028</v>
      </c>
      <c r="T549" s="2">
        <f t="shared" si="192"/>
        <v>7.2124999999999986</v>
      </c>
      <c r="U549" s="2">
        <f t="shared" si="193"/>
        <v>13.3</v>
      </c>
      <c r="V549" s="2">
        <f t="shared" si="194"/>
        <v>4.4375</v>
      </c>
      <c r="W549" s="2">
        <f t="shared" si="195"/>
        <v>13.774999999999999</v>
      </c>
      <c r="X549" s="2">
        <f t="shared" si="209"/>
        <v>-19.382500000000007</v>
      </c>
      <c r="Y549" s="2">
        <f t="shared" si="209"/>
        <v>-19.382500000000007</v>
      </c>
      <c r="Z549" s="2">
        <f t="shared" si="209"/>
        <v>-19.382500000000007</v>
      </c>
      <c r="AA549" s="2">
        <f t="shared" si="197"/>
        <v>56.425000000000004</v>
      </c>
      <c r="AB549" s="61">
        <f t="shared" si="198"/>
        <v>116.29500000000004</v>
      </c>
      <c r="AC549" s="61">
        <f t="shared" si="199"/>
        <v>172.72000000000006</v>
      </c>
      <c r="AD549" s="2">
        <f t="shared" si="200"/>
        <v>19.382500000000007</v>
      </c>
      <c r="AE549" s="2">
        <f t="shared" si="203"/>
        <v>0</v>
      </c>
      <c r="AF549" s="52">
        <f t="shared" si="201"/>
        <v>172.72000000000006</v>
      </c>
      <c r="AG549" s="2">
        <f t="shared" si="204"/>
        <v>96.912500000000037</v>
      </c>
      <c r="AH549" s="67">
        <f t="shared" si="205"/>
        <v>0.3179632092708588</v>
      </c>
      <c r="AI549" s="67">
        <f t="shared" si="206"/>
        <v>0.68203679072914114</v>
      </c>
      <c r="AJ549" s="2">
        <f t="shared" si="207"/>
        <v>543.2075000000001</v>
      </c>
      <c r="AK549" s="2">
        <f t="shared" si="208"/>
        <v>543.2075000000001</v>
      </c>
    </row>
    <row r="550" spans="1:37" hidden="1">
      <c r="A550" t="s">
        <v>551</v>
      </c>
      <c r="B550">
        <v>1</v>
      </c>
      <c r="C550" s="2">
        <f>VLOOKUP(A550,LB460_CO!B:L,11,0)</f>
        <v>56.982291666666669</v>
      </c>
      <c r="D550" s="2">
        <f>'c'!$B$7</f>
        <v>47.125</v>
      </c>
      <c r="E550" s="2">
        <f t="shared" si="186"/>
        <v>104.10729166666667</v>
      </c>
      <c r="F550" s="2">
        <f>'c'!$E$8</f>
        <v>123.57500000000002</v>
      </c>
      <c r="G550" s="52">
        <f t="shared" si="187"/>
        <v>227.68229166666669</v>
      </c>
      <c r="H550" s="52">
        <f t="shared" si="202"/>
        <v>227.68229166666669</v>
      </c>
      <c r="I550" s="2">
        <f t="shared" si="188"/>
        <v>20.821458333333332</v>
      </c>
      <c r="J550" s="2">
        <f>propocet!$L$2</f>
        <v>18.9375</v>
      </c>
      <c r="K550" s="2">
        <f>propocet!$L$5</f>
        <v>23.362499999999997</v>
      </c>
      <c r="L550" s="2">
        <f>propocet!$L$9</f>
        <v>22.787500000000001</v>
      </c>
      <c r="M550" s="2">
        <f>propocet!$L$11</f>
        <v>16.7</v>
      </c>
      <c r="N550" s="2">
        <f>propocet!$L$12</f>
        <v>25.5625</v>
      </c>
      <c r="O550" s="2">
        <f>propocet!$L$13</f>
        <v>16.225000000000001</v>
      </c>
      <c r="P550" s="61">
        <f t="shared" si="189"/>
        <v>25.5625</v>
      </c>
      <c r="Q550" s="52">
        <v>30</v>
      </c>
      <c r="R550" s="2">
        <f t="shared" si="190"/>
        <v>11.0625</v>
      </c>
      <c r="S550" s="2">
        <f t="shared" si="191"/>
        <v>6.6375000000000028</v>
      </c>
      <c r="T550" s="2">
        <f t="shared" si="192"/>
        <v>7.2124999999999986</v>
      </c>
      <c r="U550" s="2">
        <f t="shared" si="193"/>
        <v>13.3</v>
      </c>
      <c r="V550" s="2">
        <f t="shared" si="194"/>
        <v>4.4375</v>
      </c>
      <c r="W550" s="2">
        <f t="shared" si="195"/>
        <v>13.774999999999999</v>
      </c>
      <c r="X550" s="2">
        <f t="shared" si="209"/>
        <v>9.1785416666666677</v>
      </c>
      <c r="Y550" s="2">
        <f t="shared" si="209"/>
        <v>9.1785416666666677</v>
      </c>
      <c r="Z550" s="2">
        <f t="shared" si="209"/>
        <v>9.1785416666666677</v>
      </c>
      <c r="AA550" s="2">
        <f t="shared" si="197"/>
        <v>56.425000000000004</v>
      </c>
      <c r="AB550" s="61">
        <f t="shared" si="198"/>
        <v>0</v>
      </c>
      <c r="AC550" s="61">
        <f t="shared" si="199"/>
        <v>56.425000000000004</v>
      </c>
      <c r="AD550" s="2">
        <f t="shared" si="200"/>
        <v>-4.4375</v>
      </c>
      <c r="AE550" s="2">
        <f t="shared" si="203"/>
        <v>22.1875</v>
      </c>
      <c r="AF550" s="52">
        <f t="shared" si="201"/>
        <v>78.612500000000011</v>
      </c>
      <c r="AG550" s="2">
        <f t="shared" si="204"/>
        <v>0</v>
      </c>
      <c r="AH550" s="67">
        <f t="shared" si="205"/>
        <v>0.238219696969697</v>
      </c>
      <c r="AI550" s="67">
        <f t="shared" si="206"/>
        <v>0.76178030303030297</v>
      </c>
      <c r="AJ550" s="2">
        <f t="shared" si="207"/>
        <v>306.2947916666667</v>
      </c>
      <c r="AK550" s="2">
        <f t="shared" si="208"/>
        <v>306.2947916666667</v>
      </c>
    </row>
    <row r="551" spans="1:37">
      <c r="A551" t="s">
        <v>278</v>
      </c>
      <c r="B551">
        <v>2</v>
      </c>
      <c r="C551" s="2">
        <f>VLOOKUP(A551,LB460_CO!B:L,11,0)</f>
        <v>150.58750000000001</v>
      </c>
      <c r="D551" s="2">
        <f>'c'!$B$7</f>
        <v>47.125</v>
      </c>
      <c r="E551" s="2">
        <f t="shared" si="186"/>
        <v>197.71250000000001</v>
      </c>
      <c r="F551" s="2">
        <f>'c'!$E$8</f>
        <v>123.57500000000002</v>
      </c>
      <c r="G551" s="52">
        <f t="shared" si="187"/>
        <v>321.28750000000002</v>
      </c>
      <c r="H551" s="52">
        <f t="shared" si="202"/>
        <v>642.57500000000005</v>
      </c>
      <c r="I551" s="2">
        <f t="shared" si="188"/>
        <v>39.542500000000004</v>
      </c>
      <c r="J551" s="2">
        <f>propocet!$L$2</f>
        <v>18.9375</v>
      </c>
      <c r="K551" s="2">
        <f>propocet!$L$5</f>
        <v>23.362499999999997</v>
      </c>
      <c r="L551" s="2">
        <f>propocet!$L$9</f>
        <v>22.787500000000001</v>
      </c>
      <c r="M551" s="2">
        <f>propocet!$L$11</f>
        <v>16.7</v>
      </c>
      <c r="N551" s="2">
        <f>propocet!$L$12</f>
        <v>25.5625</v>
      </c>
      <c r="O551" s="2">
        <f>propocet!$L$13</f>
        <v>16.225000000000001</v>
      </c>
      <c r="P551" s="61">
        <f t="shared" si="189"/>
        <v>39.542500000000004</v>
      </c>
      <c r="Q551" s="52">
        <v>30</v>
      </c>
      <c r="R551" s="2">
        <f t="shared" si="190"/>
        <v>11.0625</v>
      </c>
      <c r="S551" s="2">
        <f t="shared" si="191"/>
        <v>6.6375000000000028</v>
      </c>
      <c r="T551" s="2">
        <f t="shared" si="192"/>
        <v>7.2124999999999986</v>
      </c>
      <c r="U551" s="2">
        <f t="shared" si="193"/>
        <v>13.3</v>
      </c>
      <c r="V551" s="2">
        <f t="shared" si="194"/>
        <v>4.4375</v>
      </c>
      <c r="W551" s="2">
        <f t="shared" si="195"/>
        <v>13.774999999999999</v>
      </c>
      <c r="X551" s="2">
        <f t="shared" si="209"/>
        <v>-9.542500000000004</v>
      </c>
      <c r="Y551" s="2">
        <f t="shared" si="209"/>
        <v>-9.542500000000004</v>
      </c>
      <c r="Z551" s="2">
        <f t="shared" si="209"/>
        <v>-9.542500000000004</v>
      </c>
      <c r="AA551" s="2">
        <f t="shared" si="197"/>
        <v>56.425000000000004</v>
      </c>
      <c r="AB551" s="61">
        <f t="shared" si="198"/>
        <v>57.255000000000024</v>
      </c>
      <c r="AC551" s="61">
        <f t="shared" si="199"/>
        <v>113.68000000000004</v>
      </c>
      <c r="AD551" s="2">
        <f t="shared" si="200"/>
        <v>9.542500000000004</v>
      </c>
      <c r="AE551" s="2">
        <f t="shared" si="203"/>
        <v>0</v>
      </c>
      <c r="AF551" s="52">
        <f t="shared" si="201"/>
        <v>113.68000000000004</v>
      </c>
      <c r="AG551" s="2">
        <f t="shared" si="204"/>
        <v>47.71250000000002</v>
      </c>
      <c r="AH551" s="67">
        <f t="shared" si="205"/>
        <v>0.26135285969641414</v>
      </c>
      <c r="AI551" s="67">
        <f t="shared" si="206"/>
        <v>0.73864714030358591</v>
      </c>
      <c r="AJ551" s="2">
        <f t="shared" si="207"/>
        <v>434.96750000000009</v>
      </c>
      <c r="AK551" s="2">
        <f t="shared" si="208"/>
        <v>869.93500000000017</v>
      </c>
    </row>
    <row r="552" spans="1:37" hidden="1">
      <c r="A552" t="s">
        <v>533</v>
      </c>
      <c r="B552">
        <v>1</v>
      </c>
      <c r="C552" s="2">
        <f>VLOOKUP(A552,LB460_CO!B:L,11,0)</f>
        <v>96.537500000000009</v>
      </c>
      <c r="D552" s="2">
        <f>'c'!$B$7</f>
        <v>47.125</v>
      </c>
      <c r="E552" s="2">
        <f t="shared" si="186"/>
        <v>143.66250000000002</v>
      </c>
      <c r="F552" s="2">
        <f>'c'!$E$8</f>
        <v>123.57500000000002</v>
      </c>
      <c r="G552" s="52">
        <f t="shared" si="187"/>
        <v>267.23750000000007</v>
      </c>
      <c r="H552" s="52">
        <f t="shared" si="202"/>
        <v>267.23750000000007</v>
      </c>
      <c r="I552" s="2">
        <f t="shared" si="188"/>
        <v>28.732500000000005</v>
      </c>
      <c r="J552" s="2">
        <f>propocet!$L$2</f>
        <v>18.9375</v>
      </c>
      <c r="K552" s="2">
        <f>propocet!$L$5</f>
        <v>23.362499999999997</v>
      </c>
      <c r="L552" s="2">
        <f>propocet!$L$9</f>
        <v>22.787500000000001</v>
      </c>
      <c r="M552" s="2">
        <f>propocet!$L$11</f>
        <v>16.7</v>
      </c>
      <c r="N552" s="2">
        <f>propocet!$L$12</f>
        <v>25.5625</v>
      </c>
      <c r="O552" s="2">
        <f>propocet!$L$13</f>
        <v>16.225000000000001</v>
      </c>
      <c r="P552" s="61">
        <f t="shared" si="189"/>
        <v>28.732500000000005</v>
      </c>
      <c r="Q552" s="52">
        <v>30</v>
      </c>
      <c r="R552" s="2">
        <f t="shared" si="190"/>
        <v>11.0625</v>
      </c>
      <c r="S552" s="2">
        <f t="shared" si="191"/>
        <v>6.6375000000000028</v>
      </c>
      <c r="T552" s="2">
        <f t="shared" si="192"/>
        <v>7.2124999999999986</v>
      </c>
      <c r="U552" s="2">
        <f t="shared" si="193"/>
        <v>13.3</v>
      </c>
      <c r="V552" s="2">
        <f t="shared" si="194"/>
        <v>4.4375</v>
      </c>
      <c r="W552" s="2">
        <f t="shared" si="195"/>
        <v>13.774999999999999</v>
      </c>
      <c r="X552" s="2">
        <f t="shared" si="209"/>
        <v>1.2674999999999947</v>
      </c>
      <c r="Y552" s="2">
        <f t="shared" si="209"/>
        <v>1.2674999999999947</v>
      </c>
      <c r="Z552" s="2">
        <f t="shared" si="209"/>
        <v>1.2674999999999947</v>
      </c>
      <c r="AA552" s="2">
        <f t="shared" si="197"/>
        <v>56.425000000000004</v>
      </c>
      <c r="AB552" s="61">
        <f t="shared" si="198"/>
        <v>0</v>
      </c>
      <c r="AC552" s="61">
        <f t="shared" si="199"/>
        <v>56.425000000000004</v>
      </c>
      <c r="AD552" s="2">
        <f t="shared" si="200"/>
        <v>-1.2674999999999947</v>
      </c>
      <c r="AE552" s="2">
        <f t="shared" si="203"/>
        <v>6.3374999999999737</v>
      </c>
      <c r="AF552" s="52">
        <f t="shared" si="201"/>
        <v>62.762499999999974</v>
      </c>
      <c r="AG552" s="2">
        <f t="shared" si="204"/>
        <v>0</v>
      </c>
      <c r="AH552" s="67">
        <f t="shared" si="205"/>
        <v>0.19018939393939385</v>
      </c>
      <c r="AI552" s="67">
        <f t="shared" si="206"/>
        <v>0.80981060606060618</v>
      </c>
      <c r="AJ552" s="2">
        <f t="shared" si="207"/>
        <v>330.00000000000006</v>
      </c>
      <c r="AK552" s="2">
        <f t="shared" si="208"/>
        <v>330.00000000000006</v>
      </c>
    </row>
    <row r="553" spans="1:37">
      <c r="A553" t="s">
        <v>534</v>
      </c>
      <c r="B553">
        <v>4</v>
      </c>
      <c r="C553" s="2">
        <f>VLOOKUP(A553,LB460_CO!B:L,11,0)</f>
        <v>178.5625</v>
      </c>
      <c r="D553" s="2">
        <f>'c'!$B$7</f>
        <v>47.125</v>
      </c>
      <c r="E553" s="2">
        <f t="shared" si="186"/>
        <v>225.6875</v>
      </c>
      <c r="F553" s="2">
        <f>'c'!$E$8</f>
        <v>123.57500000000002</v>
      </c>
      <c r="G553" s="52">
        <f t="shared" si="187"/>
        <v>349.26250000000005</v>
      </c>
      <c r="H553" s="52">
        <f t="shared" si="202"/>
        <v>1397.0500000000002</v>
      </c>
      <c r="I553" s="2">
        <f t="shared" si="188"/>
        <v>45.137500000000003</v>
      </c>
      <c r="J553" s="2">
        <f>propocet!$L$2</f>
        <v>18.9375</v>
      </c>
      <c r="K553" s="2">
        <f>propocet!$L$5</f>
        <v>23.362499999999997</v>
      </c>
      <c r="L553" s="2">
        <f>propocet!$L$9</f>
        <v>22.787500000000001</v>
      </c>
      <c r="M553" s="2">
        <f>propocet!$L$11</f>
        <v>16.7</v>
      </c>
      <c r="N553" s="2">
        <f>propocet!$L$12</f>
        <v>25.5625</v>
      </c>
      <c r="O553" s="2">
        <f>propocet!$L$13</f>
        <v>16.225000000000001</v>
      </c>
      <c r="P553" s="61">
        <f t="shared" si="189"/>
        <v>45.137500000000003</v>
      </c>
      <c r="Q553" s="52">
        <v>30</v>
      </c>
      <c r="R553" s="2">
        <f t="shared" si="190"/>
        <v>11.0625</v>
      </c>
      <c r="S553" s="2">
        <f t="shared" si="191"/>
        <v>6.6375000000000028</v>
      </c>
      <c r="T553" s="2">
        <f t="shared" si="192"/>
        <v>7.2124999999999986</v>
      </c>
      <c r="U553" s="2">
        <f t="shared" si="193"/>
        <v>13.3</v>
      </c>
      <c r="V553" s="2">
        <f t="shared" si="194"/>
        <v>4.4375</v>
      </c>
      <c r="W553" s="2">
        <f t="shared" si="195"/>
        <v>13.774999999999999</v>
      </c>
      <c r="X553" s="2">
        <f t="shared" si="209"/>
        <v>-15.137500000000003</v>
      </c>
      <c r="Y553" s="2">
        <f t="shared" si="209"/>
        <v>-15.137500000000003</v>
      </c>
      <c r="Z553" s="2">
        <f t="shared" si="209"/>
        <v>-15.137500000000003</v>
      </c>
      <c r="AA553" s="2">
        <f t="shared" si="197"/>
        <v>56.425000000000004</v>
      </c>
      <c r="AB553" s="61">
        <f t="shared" si="198"/>
        <v>90.825000000000017</v>
      </c>
      <c r="AC553" s="61">
        <f t="shared" si="199"/>
        <v>147.25000000000003</v>
      </c>
      <c r="AD553" s="2">
        <f t="shared" si="200"/>
        <v>15.137500000000003</v>
      </c>
      <c r="AE553" s="2">
        <f t="shared" si="203"/>
        <v>0</v>
      </c>
      <c r="AF553" s="52">
        <f t="shared" si="201"/>
        <v>147.25000000000003</v>
      </c>
      <c r="AG553" s="2">
        <f t="shared" si="204"/>
        <v>75.687500000000014</v>
      </c>
      <c r="AH553" s="67">
        <f t="shared" si="205"/>
        <v>0.29656856574607893</v>
      </c>
      <c r="AI553" s="67">
        <f t="shared" si="206"/>
        <v>0.70343143425392107</v>
      </c>
      <c r="AJ553" s="2">
        <f t="shared" si="207"/>
        <v>496.51250000000005</v>
      </c>
      <c r="AK553" s="2">
        <f t="shared" si="208"/>
        <v>1986.0500000000002</v>
      </c>
    </row>
    <row r="554" spans="1:37" hidden="1">
      <c r="A554" t="s">
        <v>629</v>
      </c>
      <c r="B554">
        <v>1</v>
      </c>
      <c r="C554" s="2">
        <f>VLOOKUP(A554,LB460_CO!B:L,11,0)</f>
        <v>84.5</v>
      </c>
      <c r="D554" s="2">
        <f>'c'!$B$7</f>
        <v>47.125</v>
      </c>
      <c r="E554" s="2">
        <f t="shared" si="186"/>
        <v>131.625</v>
      </c>
      <c r="F554" s="2">
        <f>'c'!$E$8</f>
        <v>123.57500000000002</v>
      </c>
      <c r="G554" s="52">
        <f t="shared" si="187"/>
        <v>255.20000000000002</v>
      </c>
      <c r="H554" s="52">
        <f t="shared" si="202"/>
        <v>255.20000000000002</v>
      </c>
      <c r="I554" s="2">
        <f t="shared" si="188"/>
        <v>26.324999999999999</v>
      </c>
      <c r="J554" s="2">
        <f>propocet!$L$2</f>
        <v>18.9375</v>
      </c>
      <c r="K554" s="2">
        <f>propocet!$L$5</f>
        <v>23.362499999999997</v>
      </c>
      <c r="L554" s="2">
        <f>propocet!$L$9</f>
        <v>22.787500000000001</v>
      </c>
      <c r="M554" s="2">
        <f>propocet!$L$11</f>
        <v>16.7</v>
      </c>
      <c r="N554" s="2">
        <f>propocet!$L$12</f>
        <v>25.5625</v>
      </c>
      <c r="O554" s="2">
        <f>propocet!$L$13</f>
        <v>16.225000000000001</v>
      </c>
      <c r="P554" s="61">
        <f t="shared" si="189"/>
        <v>26.324999999999999</v>
      </c>
      <c r="Q554" s="52">
        <v>30</v>
      </c>
      <c r="R554" s="2">
        <f t="shared" si="190"/>
        <v>11.0625</v>
      </c>
      <c r="S554" s="2">
        <f t="shared" si="191"/>
        <v>6.6375000000000028</v>
      </c>
      <c r="T554" s="2">
        <f t="shared" si="192"/>
        <v>7.2124999999999986</v>
      </c>
      <c r="U554" s="2">
        <f t="shared" si="193"/>
        <v>13.3</v>
      </c>
      <c r="V554" s="2">
        <f t="shared" si="194"/>
        <v>4.4375</v>
      </c>
      <c r="W554" s="2">
        <f t="shared" si="195"/>
        <v>13.774999999999999</v>
      </c>
      <c r="X554" s="2">
        <f t="shared" si="209"/>
        <v>3.6750000000000007</v>
      </c>
      <c r="Y554" s="2">
        <f t="shared" si="209"/>
        <v>3.6750000000000007</v>
      </c>
      <c r="Z554" s="2">
        <f t="shared" si="209"/>
        <v>3.6750000000000007</v>
      </c>
      <c r="AA554" s="2">
        <f t="shared" si="197"/>
        <v>56.425000000000004</v>
      </c>
      <c r="AB554" s="61">
        <f t="shared" si="198"/>
        <v>0</v>
      </c>
      <c r="AC554" s="61">
        <f t="shared" si="199"/>
        <v>56.425000000000004</v>
      </c>
      <c r="AD554" s="2">
        <f t="shared" si="200"/>
        <v>-3.6750000000000007</v>
      </c>
      <c r="AE554" s="2">
        <f t="shared" si="203"/>
        <v>18.375000000000004</v>
      </c>
      <c r="AF554" s="52">
        <f t="shared" si="201"/>
        <v>74.800000000000011</v>
      </c>
      <c r="AG554" s="2">
        <f t="shared" si="204"/>
        <v>0</v>
      </c>
      <c r="AH554" s="67">
        <f t="shared" si="205"/>
        <v>0.22666666666666671</v>
      </c>
      <c r="AI554" s="67">
        <f t="shared" si="206"/>
        <v>0.77333333333333332</v>
      </c>
      <c r="AJ554" s="2">
        <f t="shared" si="207"/>
        <v>330</v>
      </c>
      <c r="AK554" s="2">
        <f t="shared" si="208"/>
        <v>330</v>
      </c>
    </row>
    <row r="555" spans="1:37">
      <c r="A555" t="s">
        <v>310</v>
      </c>
      <c r="B555">
        <v>1</v>
      </c>
      <c r="C555" s="2">
        <f>VLOOKUP(A555,LB460_CO!B:L,11,0)</f>
        <v>213.65833333333333</v>
      </c>
      <c r="D555" s="2">
        <f>'c'!$B$7</f>
        <v>47.125</v>
      </c>
      <c r="E555" s="2">
        <f t="shared" si="186"/>
        <v>260.7833333333333</v>
      </c>
      <c r="F555" s="2">
        <f>'c'!$E$8</f>
        <v>123.57500000000002</v>
      </c>
      <c r="G555" s="52">
        <f t="shared" si="187"/>
        <v>384.35833333333335</v>
      </c>
      <c r="H555" s="52">
        <f t="shared" si="202"/>
        <v>384.35833333333335</v>
      </c>
      <c r="I555" s="2">
        <f t="shared" si="188"/>
        <v>52.156666666666659</v>
      </c>
      <c r="J555" s="2">
        <f>propocet!$L$2</f>
        <v>18.9375</v>
      </c>
      <c r="K555" s="2">
        <f>propocet!$L$5</f>
        <v>23.362499999999997</v>
      </c>
      <c r="L555" s="2">
        <f>propocet!$L$9</f>
        <v>22.787500000000001</v>
      </c>
      <c r="M555" s="2">
        <f>propocet!$L$11</f>
        <v>16.7</v>
      </c>
      <c r="N555" s="2">
        <f>propocet!$L$12</f>
        <v>25.5625</v>
      </c>
      <c r="O555" s="2">
        <f>propocet!$L$13</f>
        <v>16.225000000000001</v>
      </c>
      <c r="P555" s="61">
        <f t="shared" si="189"/>
        <v>52.156666666666659</v>
      </c>
      <c r="Q555" s="52">
        <v>30</v>
      </c>
      <c r="R555" s="2">
        <f t="shared" si="190"/>
        <v>11.0625</v>
      </c>
      <c r="S555" s="2">
        <f t="shared" si="191"/>
        <v>6.6375000000000028</v>
      </c>
      <c r="T555" s="2">
        <f t="shared" si="192"/>
        <v>7.2124999999999986</v>
      </c>
      <c r="U555" s="2">
        <f t="shared" si="193"/>
        <v>13.3</v>
      </c>
      <c r="V555" s="2">
        <f t="shared" si="194"/>
        <v>4.4375</v>
      </c>
      <c r="W555" s="2">
        <f t="shared" si="195"/>
        <v>13.774999999999999</v>
      </c>
      <c r="X555" s="2">
        <f t="shared" si="209"/>
        <v>-22.156666666666659</v>
      </c>
      <c r="Y555" s="2">
        <f t="shared" si="209"/>
        <v>-22.156666666666659</v>
      </c>
      <c r="Z555" s="2">
        <f t="shared" si="209"/>
        <v>-22.156666666666659</v>
      </c>
      <c r="AA555" s="2">
        <f t="shared" si="197"/>
        <v>56.425000000000004</v>
      </c>
      <c r="AB555" s="61">
        <f t="shared" si="198"/>
        <v>132.93999999999994</v>
      </c>
      <c r="AC555" s="61">
        <f t="shared" si="199"/>
        <v>189.36499999999995</v>
      </c>
      <c r="AD555" s="2">
        <f t="shared" si="200"/>
        <v>22.156666666666659</v>
      </c>
      <c r="AE555" s="2">
        <f t="shared" si="203"/>
        <v>0</v>
      </c>
      <c r="AF555" s="52">
        <f t="shared" si="201"/>
        <v>189.36499999999995</v>
      </c>
      <c r="AG555" s="2">
        <f t="shared" si="204"/>
        <v>110.7833333333333</v>
      </c>
      <c r="AH555" s="67">
        <f t="shared" si="205"/>
        <v>0.33006327091455229</v>
      </c>
      <c r="AI555" s="67">
        <f t="shared" si="206"/>
        <v>0.66993672908544766</v>
      </c>
      <c r="AJ555" s="2">
        <f t="shared" si="207"/>
        <v>573.72333333333336</v>
      </c>
      <c r="AK555" s="2">
        <f t="shared" si="208"/>
        <v>573.72333333333336</v>
      </c>
    </row>
    <row r="556" spans="1:37" hidden="1">
      <c r="A556" t="s">
        <v>535</v>
      </c>
      <c r="B556">
        <v>1</v>
      </c>
      <c r="C556" s="2">
        <f>VLOOKUP(A556,LB460_CO!B:L,11,0)</f>
        <v>96.537500000000009</v>
      </c>
      <c r="D556" s="2">
        <f>'c'!$B$7</f>
        <v>47.125</v>
      </c>
      <c r="E556" s="2">
        <f t="shared" si="186"/>
        <v>143.66250000000002</v>
      </c>
      <c r="F556" s="2">
        <f>'c'!$E$8</f>
        <v>123.57500000000002</v>
      </c>
      <c r="G556" s="52">
        <f t="shared" si="187"/>
        <v>267.23750000000007</v>
      </c>
      <c r="H556" s="52">
        <f t="shared" si="202"/>
        <v>267.23750000000007</v>
      </c>
      <c r="I556" s="2">
        <f t="shared" si="188"/>
        <v>28.732500000000005</v>
      </c>
      <c r="J556" s="2">
        <f>propocet!$L$2</f>
        <v>18.9375</v>
      </c>
      <c r="K556" s="2">
        <f>propocet!$L$5</f>
        <v>23.362499999999997</v>
      </c>
      <c r="L556" s="2">
        <f>propocet!$L$9</f>
        <v>22.787500000000001</v>
      </c>
      <c r="M556" s="2">
        <f>propocet!$L$11</f>
        <v>16.7</v>
      </c>
      <c r="N556" s="2">
        <f>propocet!$L$12</f>
        <v>25.5625</v>
      </c>
      <c r="O556" s="2">
        <f>propocet!$L$13</f>
        <v>16.225000000000001</v>
      </c>
      <c r="P556" s="61">
        <f t="shared" si="189"/>
        <v>28.732500000000005</v>
      </c>
      <c r="Q556" s="52">
        <v>30</v>
      </c>
      <c r="R556" s="2">
        <f t="shared" si="190"/>
        <v>11.0625</v>
      </c>
      <c r="S556" s="2">
        <f t="shared" si="191"/>
        <v>6.6375000000000028</v>
      </c>
      <c r="T556" s="2">
        <f t="shared" si="192"/>
        <v>7.2124999999999986</v>
      </c>
      <c r="U556" s="2">
        <f t="shared" si="193"/>
        <v>13.3</v>
      </c>
      <c r="V556" s="2">
        <f t="shared" si="194"/>
        <v>4.4375</v>
      </c>
      <c r="W556" s="2">
        <f t="shared" si="195"/>
        <v>13.774999999999999</v>
      </c>
      <c r="X556" s="2">
        <f t="shared" si="209"/>
        <v>1.2674999999999947</v>
      </c>
      <c r="Y556" s="2">
        <f t="shared" si="209"/>
        <v>1.2674999999999947</v>
      </c>
      <c r="Z556" s="2">
        <f t="shared" si="209"/>
        <v>1.2674999999999947</v>
      </c>
      <c r="AA556" s="2">
        <f t="shared" si="197"/>
        <v>56.425000000000004</v>
      </c>
      <c r="AB556" s="61">
        <f t="shared" si="198"/>
        <v>0</v>
      </c>
      <c r="AC556" s="61">
        <f t="shared" si="199"/>
        <v>56.425000000000004</v>
      </c>
      <c r="AD556" s="2">
        <f t="shared" si="200"/>
        <v>-1.2674999999999947</v>
      </c>
      <c r="AE556" s="2">
        <f t="shared" si="203"/>
        <v>6.3374999999999737</v>
      </c>
      <c r="AF556" s="52">
        <f t="shared" si="201"/>
        <v>62.762499999999974</v>
      </c>
      <c r="AG556" s="2">
        <f t="shared" si="204"/>
        <v>0</v>
      </c>
      <c r="AH556" s="67">
        <f t="shared" si="205"/>
        <v>0.19018939393939385</v>
      </c>
      <c r="AI556" s="67">
        <f t="shared" si="206"/>
        <v>0.80981060606060618</v>
      </c>
      <c r="AJ556" s="2">
        <f t="shared" si="207"/>
        <v>330.00000000000006</v>
      </c>
      <c r="AK556" s="2">
        <f t="shared" si="208"/>
        <v>330.00000000000006</v>
      </c>
    </row>
    <row r="557" spans="1:37" hidden="1">
      <c r="A557" t="s">
        <v>700</v>
      </c>
      <c r="B557">
        <v>13</v>
      </c>
      <c r="C557" s="2">
        <f>VLOOKUP(A557,LB460_CO!B:L,11,0)</f>
        <v>89.88958333333332</v>
      </c>
      <c r="D557" s="2">
        <f>'c'!$B$7</f>
        <v>47.125</v>
      </c>
      <c r="E557" s="2">
        <f t="shared" si="186"/>
        <v>137.01458333333332</v>
      </c>
      <c r="F557" s="2">
        <f>'c'!$E$8</f>
        <v>123.57500000000002</v>
      </c>
      <c r="G557" s="52">
        <f t="shared" si="187"/>
        <v>260.58958333333334</v>
      </c>
      <c r="H557" s="52">
        <f t="shared" si="202"/>
        <v>3387.6645833333332</v>
      </c>
      <c r="I557" s="2">
        <f t="shared" si="188"/>
        <v>27.402916666666663</v>
      </c>
      <c r="J557" s="2">
        <f>propocet!$L$2</f>
        <v>18.9375</v>
      </c>
      <c r="K557" s="2">
        <f>propocet!$L$5</f>
        <v>23.362499999999997</v>
      </c>
      <c r="L557" s="2">
        <f>propocet!$L$9</f>
        <v>22.787500000000001</v>
      </c>
      <c r="M557" s="2">
        <f>propocet!$L$11</f>
        <v>16.7</v>
      </c>
      <c r="N557" s="2">
        <f>propocet!$L$12</f>
        <v>25.5625</v>
      </c>
      <c r="O557" s="2">
        <f>propocet!$L$13</f>
        <v>16.225000000000001</v>
      </c>
      <c r="P557" s="61">
        <f t="shared" si="189"/>
        <v>27.402916666666663</v>
      </c>
      <c r="Q557" s="52">
        <v>30</v>
      </c>
      <c r="R557" s="2">
        <f t="shared" si="190"/>
        <v>11.0625</v>
      </c>
      <c r="S557" s="2">
        <f t="shared" si="191"/>
        <v>6.6375000000000028</v>
      </c>
      <c r="T557" s="2">
        <f t="shared" si="192"/>
        <v>7.2124999999999986</v>
      </c>
      <c r="U557" s="2">
        <f t="shared" si="193"/>
        <v>13.3</v>
      </c>
      <c r="V557" s="2">
        <f t="shared" si="194"/>
        <v>4.4375</v>
      </c>
      <c r="W557" s="2">
        <f t="shared" si="195"/>
        <v>13.774999999999999</v>
      </c>
      <c r="X557" s="2">
        <f t="shared" si="209"/>
        <v>2.5970833333333374</v>
      </c>
      <c r="Y557" s="2">
        <f t="shared" si="209"/>
        <v>2.5970833333333374</v>
      </c>
      <c r="Z557" s="2">
        <f t="shared" si="209"/>
        <v>2.5970833333333374</v>
      </c>
      <c r="AA557" s="2">
        <f t="shared" si="197"/>
        <v>56.425000000000004</v>
      </c>
      <c r="AB557" s="61">
        <f t="shared" si="198"/>
        <v>0</v>
      </c>
      <c r="AC557" s="61">
        <f t="shared" si="199"/>
        <v>56.425000000000004</v>
      </c>
      <c r="AD557" s="2">
        <f t="shared" si="200"/>
        <v>-2.5970833333333374</v>
      </c>
      <c r="AE557" s="2">
        <f t="shared" si="203"/>
        <v>12.985416666666687</v>
      </c>
      <c r="AF557" s="52">
        <f t="shared" si="201"/>
        <v>69.410416666666691</v>
      </c>
      <c r="AG557" s="2">
        <f t="shared" si="204"/>
        <v>0</v>
      </c>
      <c r="AH557" s="67">
        <f t="shared" si="205"/>
        <v>0.21033459595959603</v>
      </c>
      <c r="AI557" s="67">
        <f t="shared" si="206"/>
        <v>0.78966540404040397</v>
      </c>
      <c r="AJ557" s="2">
        <f t="shared" si="207"/>
        <v>330.00000000000006</v>
      </c>
      <c r="AK557" s="2">
        <f t="shared" si="208"/>
        <v>4290.0000000000009</v>
      </c>
    </row>
    <row r="558" spans="1:37" hidden="1">
      <c r="A558" t="s">
        <v>633</v>
      </c>
      <c r="B558">
        <v>3</v>
      </c>
      <c r="C558" s="2">
        <f>VLOOKUP(A558,LB460_CO!B:L,11,0)</f>
        <v>68.664583333333326</v>
      </c>
      <c r="D558" s="2">
        <f>'c'!$B$7</f>
        <v>47.125</v>
      </c>
      <c r="E558" s="2">
        <f t="shared" si="186"/>
        <v>115.78958333333333</v>
      </c>
      <c r="F558" s="2">
        <f>'c'!$E$8</f>
        <v>123.57500000000002</v>
      </c>
      <c r="G558" s="52">
        <f t="shared" si="187"/>
        <v>239.36458333333334</v>
      </c>
      <c r="H558" s="52">
        <f t="shared" si="202"/>
        <v>718.09375</v>
      </c>
      <c r="I558" s="2">
        <f t="shared" si="188"/>
        <v>23.157916666666665</v>
      </c>
      <c r="J558" s="2">
        <f>propocet!$L$2</f>
        <v>18.9375</v>
      </c>
      <c r="K558" s="2">
        <f>propocet!$L$5</f>
        <v>23.362499999999997</v>
      </c>
      <c r="L558" s="2">
        <f>propocet!$L$9</f>
        <v>22.787500000000001</v>
      </c>
      <c r="M558" s="2">
        <f>propocet!$L$11</f>
        <v>16.7</v>
      </c>
      <c r="N558" s="2">
        <f>propocet!$L$12</f>
        <v>25.5625</v>
      </c>
      <c r="O558" s="2">
        <f>propocet!$L$13</f>
        <v>16.225000000000001</v>
      </c>
      <c r="P558" s="61">
        <f t="shared" si="189"/>
        <v>25.5625</v>
      </c>
      <c r="Q558" s="52">
        <v>30</v>
      </c>
      <c r="R558" s="2">
        <f t="shared" si="190"/>
        <v>11.0625</v>
      </c>
      <c r="S558" s="2">
        <f t="shared" si="191"/>
        <v>6.6375000000000028</v>
      </c>
      <c r="T558" s="2">
        <f t="shared" si="192"/>
        <v>7.2124999999999986</v>
      </c>
      <c r="U558" s="2">
        <f t="shared" si="193"/>
        <v>13.3</v>
      </c>
      <c r="V558" s="2">
        <f t="shared" si="194"/>
        <v>4.4375</v>
      </c>
      <c r="W558" s="2">
        <f t="shared" si="195"/>
        <v>13.774999999999999</v>
      </c>
      <c r="X558" s="2">
        <f t="shared" si="209"/>
        <v>6.8420833333333348</v>
      </c>
      <c r="Y558" s="2">
        <f t="shared" si="209"/>
        <v>6.8420833333333348</v>
      </c>
      <c r="Z558" s="2">
        <f t="shared" si="209"/>
        <v>6.8420833333333348</v>
      </c>
      <c r="AA558" s="2">
        <f t="shared" si="197"/>
        <v>56.425000000000004</v>
      </c>
      <c r="AB558" s="61">
        <f t="shared" si="198"/>
        <v>0</v>
      </c>
      <c r="AC558" s="61">
        <f t="shared" si="199"/>
        <v>56.425000000000004</v>
      </c>
      <c r="AD558" s="2">
        <f t="shared" si="200"/>
        <v>-4.4375</v>
      </c>
      <c r="AE558" s="2">
        <f t="shared" si="203"/>
        <v>22.1875</v>
      </c>
      <c r="AF558" s="52">
        <f t="shared" si="201"/>
        <v>78.612500000000011</v>
      </c>
      <c r="AG558" s="2">
        <f t="shared" si="204"/>
        <v>0</v>
      </c>
      <c r="AH558" s="67">
        <f t="shared" si="205"/>
        <v>0.238219696969697</v>
      </c>
      <c r="AI558" s="67">
        <f t="shared" si="206"/>
        <v>0.76178030303030297</v>
      </c>
      <c r="AJ558" s="2">
        <f t="shared" si="207"/>
        <v>317.97708333333333</v>
      </c>
      <c r="AK558" s="2">
        <f t="shared" si="208"/>
        <v>953.93124999999998</v>
      </c>
    </row>
    <row r="559" spans="1:37">
      <c r="A559" t="s">
        <v>311</v>
      </c>
      <c r="B559">
        <v>1</v>
      </c>
      <c r="C559" s="2">
        <f>VLOOKUP(A559,LB460_CO!B:L,11,0)</f>
        <v>244.78749999999999</v>
      </c>
      <c r="D559" s="2">
        <f>'c'!$B$7</f>
        <v>47.125</v>
      </c>
      <c r="E559" s="2">
        <f t="shared" si="186"/>
        <v>291.91250000000002</v>
      </c>
      <c r="F559" s="2">
        <f>'c'!$E$8</f>
        <v>123.57500000000002</v>
      </c>
      <c r="G559" s="52">
        <f t="shared" si="187"/>
        <v>415.48750000000007</v>
      </c>
      <c r="H559" s="52">
        <f t="shared" si="202"/>
        <v>415.48750000000007</v>
      </c>
      <c r="I559" s="2">
        <f t="shared" si="188"/>
        <v>58.382500000000007</v>
      </c>
      <c r="J559" s="2">
        <f>propocet!$L$2</f>
        <v>18.9375</v>
      </c>
      <c r="K559" s="2">
        <f>propocet!$L$5</f>
        <v>23.362499999999997</v>
      </c>
      <c r="L559" s="2">
        <f>propocet!$L$9</f>
        <v>22.787500000000001</v>
      </c>
      <c r="M559" s="2">
        <f>propocet!$L$11</f>
        <v>16.7</v>
      </c>
      <c r="N559" s="2">
        <f>propocet!$L$12</f>
        <v>25.5625</v>
      </c>
      <c r="O559" s="2">
        <f>propocet!$L$13</f>
        <v>16.225000000000001</v>
      </c>
      <c r="P559" s="61">
        <f t="shared" si="189"/>
        <v>58.382500000000007</v>
      </c>
      <c r="Q559" s="52">
        <v>30</v>
      </c>
      <c r="R559" s="2">
        <f t="shared" si="190"/>
        <v>11.0625</v>
      </c>
      <c r="S559" s="2">
        <f t="shared" si="191"/>
        <v>6.6375000000000028</v>
      </c>
      <c r="T559" s="2">
        <f t="shared" si="192"/>
        <v>7.2124999999999986</v>
      </c>
      <c r="U559" s="2">
        <f t="shared" si="193"/>
        <v>13.3</v>
      </c>
      <c r="V559" s="2">
        <f t="shared" si="194"/>
        <v>4.4375</v>
      </c>
      <c r="W559" s="2">
        <f t="shared" si="195"/>
        <v>13.774999999999999</v>
      </c>
      <c r="X559" s="2">
        <f t="shared" si="209"/>
        <v>-28.382500000000007</v>
      </c>
      <c r="Y559" s="2">
        <f t="shared" si="209"/>
        <v>-28.382500000000007</v>
      </c>
      <c r="Z559" s="2">
        <f t="shared" si="209"/>
        <v>-28.382500000000007</v>
      </c>
      <c r="AA559" s="2">
        <f t="shared" si="197"/>
        <v>56.425000000000004</v>
      </c>
      <c r="AB559" s="61">
        <f t="shared" si="198"/>
        <v>170.29500000000004</v>
      </c>
      <c r="AC559" s="61">
        <f t="shared" si="199"/>
        <v>226.72000000000006</v>
      </c>
      <c r="AD559" s="2">
        <f t="shared" si="200"/>
        <v>28.382500000000007</v>
      </c>
      <c r="AE559" s="2">
        <f t="shared" si="203"/>
        <v>0</v>
      </c>
      <c r="AF559" s="52">
        <f t="shared" si="201"/>
        <v>226.72000000000006</v>
      </c>
      <c r="AG559" s="2">
        <f t="shared" si="204"/>
        <v>141.91250000000002</v>
      </c>
      <c r="AH559" s="67">
        <f t="shared" si="205"/>
        <v>0.35303231432208443</v>
      </c>
      <c r="AI559" s="67">
        <f t="shared" si="206"/>
        <v>0.64696768567791563</v>
      </c>
      <c r="AJ559" s="2">
        <f t="shared" si="207"/>
        <v>642.2075000000001</v>
      </c>
      <c r="AK559" s="2">
        <f t="shared" si="208"/>
        <v>642.2075000000001</v>
      </c>
    </row>
    <row r="560" spans="1:37">
      <c r="A560" t="s">
        <v>312</v>
      </c>
      <c r="B560">
        <v>2</v>
      </c>
      <c r="C560" s="2">
        <f>VLOOKUP(A560,LB460_CO!B:L,11,0)</f>
        <v>213.65833333333333</v>
      </c>
      <c r="D560" s="2">
        <f>'c'!$B$7</f>
        <v>47.125</v>
      </c>
      <c r="E560" s="2">
        <f t="shared" si="186"/>
        <v>260.7833333333333</v>
      </c>
      <c r="F560" s="2">
        <f>'c'!$E$8</f>
        <v>123.57500000000002</v>
      </c>
      <c r="G560" s="52">
        <f t="shared" si="187"/>
        <v>384.35833333333335</v>
      </c>
      <c r="H560" s="52">
        <f t="shared" si="202"/>
        <v>768.7166666666667</v>
      </c>
      <c r="I560" s="2">
        <f t="shared" si="188"/>
        <v>52.156666666666659</v>
      </c>
      <c r="J560" s="2">
        <f>propocet!$L$2</f>
        <v>18.9375</v>
      </c>
      <c r="K560" s="2">
        <f>propocet!$L$5</f>
        <v>23.362499999999997</v>
      </c>
      <c r="L560" s="2">
        <f>propocet!$L$9</f>
        <v>22.787500000000001</v>
      </c>
      <c r="M560" s="2">
        <f>propocet!$L$11</f>
        <v>16.7</v>
      </c>
      <c r="N560" s="2">
        <f>propocet!$L$12</f>
        <v>25.5625</v>
      </c>
      <c r="O560" s="2">
        <f>propocet!$L$13</f>
        <v>16.225000000000001</v>
      </c>
      <c r="P560" s="61">
        <f t="shared" si="189"/>
        <v>52.156666666666659</v>
      </c>
      <c r="Q560" s="52">
        <v>30</v>
      </c>
      <c r="R560" s="2">
        <f t="shared" si="190"/>
        <v>11.0625</v>
      </c>
      <c r="S560" s="2">
        <f t="shared" si="191"/>
        <v>6.6375000000000028</v>
      </c>
      <c r="T560" s="2">
        <f t="shared" si="192"/>
        <v>7.2124999999999986</v>
      </c>
      <c r="U560" s="2">
        <f t="shared" si="193"/>
        <v>13.3</v>
      </c>
      <c r="V560" s="2">
        <f t="shared" si="194"/>
        <v>4.4375</v>
      </c>
      <c r="W560" s="2">
        <f t="shared" si="195"/>
        <v>13.774999999999999</v>
      </c>
      <c r="X560" s="2">
        <f t="shared" si="209"/>
        <v>-22.156666666666659</v>
      </c>
      <c r="Y560" s="2">
        <f t="shared" si="209"/>
        <v>-22.156666666666659</v>
      </c>
      <c r="Z560" s="2">
        <f t="shared" si="209"/>
        <v>-22.156666666666659</v>
      </c>
      <c r="AA560" s="2">
        <f t="shared" si="197"/>
        <v>56.425000000000004</v>
      </c>
      <c r="AB560" s="61">
        <f t="shared" si="198"/>
        <v>132.93999999999994</v>
      </c>
      <c r="AC560" s="61">
        <f t="shared" si="199"/>
        <v>189.36499999999995</v>
      </c>
      <c r="AD560" s="2">
        <f t="shared" si="200"/>
        <v>22.156666666666659</v>
      </c>
      <c r="AE560" s="2">
        <f t="shared" si="203"/>
        <v>0</v>
      </c>
      <c r="AF560" s="52">
        <f t="shared" si="201"/>
        <v>189.36499999999995</v>
      </c>
      <c r="AG560" s="2">
        <f t="shared" si="204"/>
        <v>110.7833333333333</v>
      </c>
      <c r="AH560" s="67">
        <f t="shared" si="205"/>
        <v>0.33006327091455229</v>
      </c>
      <c r="AI560" s="67">
        <f t="shared" si="206"/>
        <v>0.66993672908544766</v>
      </c>
      <c r="AJ560" s="2">
        <f t="shared" si="207"/>
        <v>573.72333333333336</v>
      </c>
      <c r="AK560" s="2">
        <f t="shared" si="208"/>
        <v>1147.4466666666667</v>
      </c>
    </row>
    <row r="561" spans="1:37" hidden="1">
      <c r="A561" t="s">
        <v>649</v>
      </c>
      <c r="B561">
        <v>3</v>
      </c>
      <c r="C561" s="2">
        <f>VLOOKUP(A561,LB460_CO!B:L,11,0)</f>
        <v>93.237499999999983</v>
      </c>
      <c r="D561" s="2">
        <f>'c'!$B$7</f>
        <v>47.125</v>
      </c>
      <c r="E561" s="2">
        <f t="shared" ref="E561:E624" si="210">D561+C561</f>
        <v>140.36249999999998</v>
      </c>
      <c r="F561" s="2">
        <f>'c'!$E$8</f>
        <v>123.57500000000002</v>
      </c>
      <c r="G561" s="52">
        <f t="shared" ref="G561:G624" si="211">F561+E561</f>
        <v>263.9375</v>
      </c>
      <c r="H561" s="52">
        <f t="shared" si="202"/>
        <v>791.8125</v>
      </c>
      <c r="I561" s="2">
        <f t="shared" ref="I561:I624" si="212">E561/5</f>
        <v>28.072499999999998</v>
      </c>
      <c r="J561" s="2">
        <f>propocet!$L$2</f>
        <v>18.9375</v>
      </c>
      <c r="K561" s="2">
        <f>propocet!$L$5</f>
        <v>23.362499999999997</v>
      </c>
      <c r="L561" s="2">
        <f>propocet!$L$9</f>
        <v>22.787500000000001</v>
      </c>
      <c r="M561" s="2">
        <f>propocet!$L$11</f>
        <v>16.7</v>
      </c>
      <c r="N561" s="2">
        <f>propocet!$L$12</f>
        <v>25.5625</v>
      </c>
      <c r="O561" s="2">
        <f>propocet!$L$13</f>
        <v>16.225000000000001</v>
      </c>
      <c r="P561" s="61">
        <f t="shared" ref="P561:P624" si="213">MAX(I561:O561)</f>
        <v>28.072499999999998</v>
      </c>
      <c r="Q561" s="52">
        <v>30</v>
      </c>
      <c r="R561" s="2">
        <f t="shared" ref="R561:R624" si="214">$Q561-J561</f>
        <v>11.0625</v>
      </c>
      <c r="S561" s="2">
        <f t="shared" ref="S561:S624" si="215">$Q561-K561</f>
        <v>6.6375000000000028</v>
      </c>
      <c r="T561" s="2">
        <f t="shared" ref="T561:T624" si="216">$Q561-L561</f>
        <v>7.2124999999999986</v>
      </c>
      <c r="U561" s="2">
        <f t="shared" ref="U561:U624" si="217">$Q561-M561</f>
        <v>13.3</v>
      </c>
      <c r="V561" s="2">
        <f t="shared" ref="V561:V624" si="218">$Q561-N561</f>
        <v>4.4375</v>
      </c>
      <c r="W561" s="2">
        <f t="shared" ref="W561:W624" si="219">$Q561-O561</f>
        <v>13.774999999999999</v>
      </c>
      <c r="X561" s="2">
        <f t="shared" ref="X561:Z592" si="220">$Q561-$I561</f>
        <v>1.927500000000002</v>
      </c>
      <c r="Y561" s="2">
        <f t="shared" si="220"/>
        <v>1.927500000000002</v>
      </c>
      <c r="Z561" s="2">
        <f t="shared" si="220"/>
        <v>1.927500000000002</v>
      </c>
      <c r="AA561" s="2">
        <f t="shared" ref="AA561:AA624" si="221">SUM(R561:W561)</f>
        <v>56.425000000000004</v>
      </c>
      <c r="AB561" s="61">
        <f t="shared" ref="AB561:AB624" si="222">IF(AD561&gt;=0,AD561*6,0)</f>
        <v>0</v>
      </c>
      <c r="AC561" s="61">
        <f t="shared" ref="AC561:AC624" si="223">AA561+AB561</f>
        <v>56.425000000000004</v>
      </c>
      <c r="AD561" s="2">
        <f t="shared" ref="AD561:AD624" si="224">P561-Q561</f>
        <v>-1.927500000000002</v>
      </c>
      <c r="AE561" s="2">
        <f t="shared" si="203"/>
        <v>9.6375000000000099</v>
      </c>
      <c r="AF561" s="52">
        <f t="shared" ref="AF561:AF624" si="225">AC561+AE561</f>
        <v>66.062500000000014</v>
      </c>
      <c r="AG561" s="2">
        <f t="shared" si="204"/>
        <v>0</v>
      </c>
      <c r="AH561" s="67">
        <f t="shared" si="205"/>
        <v>0.20018939393939397</v>
      </c>
      <c r="AI561" s="67">
        <f t="shared" si="206"/>
        <v>0.79981060606060606</v>
      </c>
      <c r="AJ561" s="2">
        <f t="shared" si="207"/>
        <v>330</v>
      </c>
      <c r="AK561" s="2">
        <f t="shared" si="208"/>
        <v>990</v>
      </c>
    </row>
    <row r="562" spans="1:37">
      <c r="A562" t="s">
        <v>406</v>
      </c>
      <c r="B562">
        <v>2</v>
      </c>
      <c r="C562" s="2">
        <f>VLOOKUP(A562,LB460_CO!B:L,11,0)</f>
        <v>189.88333333333333</v>
      </c>
      <c r="D562" s="2">
        <f>'c'!$B$7</f>
        <v>47.125</v>
      </c>
      <c r="E562" s="2">
        <f t="shared" si="210"/>
        <v>237.00833333333333</v>
      </c>
      <c r="F562" s="2">
        <f>'c'!$E$8</f>
        <v>123.57500000000002</v>
      </c>
      <c r="G562" s="52">
        <f t="shared" si="211"/>
        <v>360.58333333333337</v>
      </c>
      <c r="H562" s="52">
        <f t="shared" si="202"/>
        <v>721.16666666666674</v>
      </c>
      <c r="I562" s="2">
        <f t="shared" si="212"/>
        <v>47.401666666666664</v>
      </c>
      <c r="J562" s="2">
        <f>propocet!$L$2</f>
        <v>18.9375</v>
      </c>
      <c r="K562" s="2">
        <f>propocet!$L$5</f>
        <v>23.362499999999997</v>
      </c>
      <c r="L562" s="2">
        <f>propocet!$L$9</f>
        <v>22.787500000000001</v>
      </c>
      <c r="M562" s="2">
        <f>propocet!$L$11</f>
        <v>16.7</v>
      </c>
      <c r="N562" s="2">
        <f>propocet!$L$12</f>
        <v>25.5625</v>
      </c>
      <c r="O562" s="2">
        <f>propocet!$L$13</f>
        <v>16.225000000000001</v>
      </c>
      <c r="P562" s="61">
        <f t="shared" si="213"/>
        <v>47.401666666666664</v>
      </c>
      <c r="Q562" s="52">
        <v>30</v>
      </c>
      <c r="R562" s="2">
        <f t="shared" si="214"/>
        <v>11.0625</v>
      </c>
      <c r="S562" s="2">
        <f t="shared" si="215"/>
        <v>6.6375000000000028</v>
      </c>
      <c r="T562" s="2">
        <f t="shared" si="216"/>
        <v>7.2124999999999986</v>
      </c>
      <c r="U562" s="2">
        <f t="shared" si="217"/>
        <v>13.3</v>
      </c>
      <c r="V562" s="2">
        <f t="shared" si="218"/>
        <v>4.4375</v>
      </c>
      <c r="W562" s="2">
        <f t="shared" si="219"/>
        <v>13.774999999999999</v>
      </c>
      <c r="X562" s="2">
        <f t="shared" si="220"/>
        <v>-17.401666666666664</v>
      </c>
      <c r="Y562" s="2">
        <f t="shared" si="220"/>
        <v>-17.401666666666664</v>
      </c>
      <c r="Z562" s="2">
        <f t="shared" si="220"/>
        <v>-17.401666666666664</v>
      </c>
      <c r="AA562" s="2">
        <f t="shared" si="221"/>
        <v>56.425000000000004</v>
      </c>
      <c r="AB562" s="61">
        <f t="shared" si="222"/>
        <v>104.40999999999998</v>
      </c>
      <c r="AC562" s="61">
        <f t="shared" si="223"/>
        <v>160.83499999999998</v>
      </c>
      <c r="AD562" s="2">
        <f t="shared" si="224"/>
        <v>17.401666666666664</v>
      </c>
      <c r="AE562" s="2">
        <f t="shared" si="203"/>
        <v>0</v>
      </c>
      <c r="AF562" s="52">
        <f t="shared" si="225"/>
        <v>160.83499999999998</v>
      </c>
      <c r="AG562" s="2">
        <f t="shared" si="204"/>
        <v>87.008333333333326</v>
      </c>
      <c r="AH562" s="67">
        <f t="shared" si="205"/>
        <v>0.30845674138807289</v>
      </c>
      <c r="AI562" s="67">
        <f t="shared" si="206"/>
        <v>0.69154325861192711</v>
      </c>
      <c r="AJ562" s="2">
        <f t="shared" si="207"/>
        <v>521.41833333333329</v>
      </c>
      <c r="AK562" s="2">
        <f t="shared" si="208"/>
        <v>1042.8366666666666</v>
      </c>
    </row>
    <row r="563" spans="1:37">
      <c r="A563" t="s">
        <v>536</v>
      </c>
      <c r="B563">
        <v>16</v>
      </c>
      <c r="C563" s="2">
        <f>VLOOKUP(A563,LB460_CO!B:L,11,0)</f>
        <v>129.36249999999998</v>
      </c>
      <c r="D563" s="2">
        <f>'c'!$B$7</f>
        <v>47.125</v>
      </c>
      <c r="E563" s="2">
        <f t="shared" si="210"/>
        <v>176.48749999999998</v>
      </c>
      <c r="F563" s="2">
        <f>'c'!$E$8</f>
        <v>123.57500000000002</v>
      </c>
      <c r="G563" s="52">
        <f t="shared" si="211"/>
        <v>300.0625</v>
      </c>
      <c r="H563" s="52">
        <f t="shared" si="202"/>
        <v>4801</v>
      </c>
      <c r="I563" s="2">
        <f t="shared" si="212"/>
        <v>35.297499999999999</v>
      </c>
      <c r="J563" s="2">
        <f>propocet!$L$2</f>
        <v>18.9375</v>
      </c>
      <c r="K563" s="2">
        <f>propocet!$L$5</f>
        <v>23.362499999999997</v>
      </c>
      <c r="L563" s="2">
        <f>propocet!$L$9</f>
        <v>22.787500000000001</v>
      </c>
      <c r="M563" s="2">
        <f>propocet!$L$11</f>
        <v>16.7</v>
      </c>
      <c r="N563" s="2">
        <f>propocet!$L$12</f>
        <v>25.5625</v>
      </c>
      <c r="O563" s="2">
        <f>propocet!$L$13</f>
        <v>16.225000000000001</v>
      </c>
      <c r="P563" s="61">
        <f t="shared" si="213"/>
        <v>35.297499999999999</v>
      </c>
      <c r="Q563" s="52">
        <v>30</v>
      </c>
      <c r="R563" s="2">
        <f t="shared" si="214"/>
        <v>11.0625</v>
      </c>
      <c r="S563" s="2">
        <f t="shared" si="215"/>
        <v>6.6375000000000028</v>
      </c>
      <c r="T563" s="2">
        <f t="shared" si="216"/>
        <v>7.2124999999999986</v>
      </c>
      <c r="U563" s="2">
        <f t="shared" si="217"/>
        <v>13.3</v>
      </c>
      <c r="V563" s="2">
        <f t="shared" si="218"/>
        <v>4.4375</v>
      </c>
      <c r="W563" s="2">
        <f t="shared" si="219"/>
        <v>13.774999999999999</v>
      </c>
      <c r="X563" s="2">
        <f t="shared" si="220"/>
        <v>-5.2974999999999994</v>
      </c>
      <c r="Y563" s="2">
        <f t="shared" si="220"/>
        <v>-5.2974999999999994</v>
      </c>
      <c r="Z563" s="2">
        <f t="shared" si="220"/>
        <v>-5.2974999999999994</v>
      </c>
      <c r="AA563" s="2">
        <f t="shared" si="221"/>
        <v>56.425000000000004</v>
      </c>
      <c r="AB563" s="61">
        <f t="shared" si="222"/>
        <v>31.784999999999997</v>
      </c>
      <c r="AC563" s="61">
        <f t="shared" si="223"/>
        <v>88.210000000000008</v>
      </c>
      <c r="AD563" s="2">
        <f t="shared" si="224"/>
        <v>5.2974999999999994</v>
      </c>
      <c r="AE563" s="2">
        <f t="shared" si="203"/>
        <v>0</v>
      </c>
      <c r="AF563" s="52">
        <f t="shared" si="225"/>
        <v>88.210000000000008</v>
      </c>
      <c r="AG563" s="2">
        <f t="shared" si="204"/>
        <v>26.487499999999997</v>
      </c>
      <c r="AH563" s="67">
        <f t="shared" si="205"/>
        <v>0.22718580378471309</v>
      </c>
      <c r="AI563" s="67">
        <f t="shared" si="206"/>
        <v>0.77281419621528691</v>
      </c>
      <c r="AJ563" s="2">
        <f t="shared" si="207"/>
        <v>388.27250000000004</v>
      </c>
      <c r="AK563" s="2">
        <f t="shared" si="208"/>
        <v>6212.3600000000006</v>
      </c>
    </row>
    <row r="564" spans="1:37">
      <c r="A564" t="s">
        <v>279</v>
      </c>
      <c r="B564">
        <v>1</v>
      </c>
      <c r="C564" s="2">
        <f>VLOOKUP(A564,LB460_CO!B:L,11,0)</f>
        <v>199.78750000000002</v>
      </c>
      <c r="D564" s="2">
        <f>'c'!$B$7</f>
        <v>47.125</v>
      </c>
      <c r="E564" s="2">
        <f t="shared" si="210"/>
        <v>246.91250000000002</v>
      </c>
      <c r="F564" s="2">
        <f>'c'!$E$8</f>
        <v>123.57500000000002</v>
      </c>
      <c r="G564" s="52">
        <f t="shared" si="211"/>
        <v>370.48750000000007</v>
      </c>
      <c r="H564" s="52">
        <f t="shared" si="202"/>
        <v>370.48750000000007</v>
      </c>
      <c r="I564" s="2">
        <f t="shared" si="212"/>
        <v>49.382500000000007</v>
      </c>
      <c r="J564" s="2">
        <f>propocet!$L$2</f>
        <v>18.9375</v>
      </c>
      <c r="K564" s="2">
        <f>propocet!$L$5</f>
        <v>23.362499999999997</v>
      </c>
      <c r="L564" s="2">
        <f>propocet!$L$9</f>
        <v>22.787500000000001</v>
      </c>
      <c r="M564" s="2">
        <f>propocet!$L$11</f>
        <v>16.7</v>
      </c>
      <c r="N564" s="2">
        <f>propocet!$L$12</f>
        <v>25.5625</v>
      </c>
      <c r="O564" s="2">
        <f>propocet!$L$13</f>
        <v>16.225000000000001</v>
      </c>
      <c r="P564" s="61">
        <f t="shared" si="213"/>
        <v>49.382500000000007</v>
      </c>
      <c r="Q564" s="52">
        <v>30</v>
      </c>
      <c r="R564" s="2">
        <f t="shared" si="214"/>
        <v>11.0625</v>
      </c>
      <c r="S564" s="2">
        <f t="shared" si="215"/>
        <v>6.6375000000000028</v>
      </c>
      <c r="T564" s="2">
        <f t="shared" si="216"/>
        <v>7.2124999999999986</v>
      </c>
      <c r="U564" s="2">
        <f t="shared" si="217"/>
        <v>13.3</v>
      </c>
      <c r="V564" s="2">
        <f t="shared" si="218"/>
        <v>4.4375</v>
      </c>
      <c r="W564" s="2">
        <f t="shared" si="219"/>
        <v>13.774999999999999</v>
      </c>
      <c r="X564" s="2">
        <f t="shared" si="220"/>
        <v>-19.382500000000007</v>
      </c>
      <c r="Y564" s="2">
        <f t="shared" si="220"/>
        <v>-19.382500000000007</v>
      </c>
      <c r="Z564" s="2">
        <f t="shared" si="220"/>
        <v>-19.382500000000007</v>
      </c>
      <c r="AA564" s="2">
        <f t="shared" si="221"/>
        <v>56.425000000000004</v>
      </c>
      <c r="AB564" s="61">
        <f t="shared" si="222"/>
        <v>116.29500000000004</v>
      </c>
      <c r="AC564" s="61">
        <f t="shared" si="223"/>
        <v>172.72000000000006</v>
      </c>
      <c r="AD564" s="2">
        <f t="shared" si="224"/>
        <v>19.382500000000007</v>
      </c>
      <c r="AE564" s="2">
        <f t="shared" si="203"/>
        <v>0</v>
      </c>
      <c r="AF564" s="52">
        <f t="shared" si="225"/>
        <v>172.72000000000006</v>
      </c>
      <c r="AG564" s="2">
        <f t="shared" si="204"/>
        <v>96.912500000000037</v>
      </c>
      <c r="AH564" s="67">
        <f t="shared" si="205"/>
        <v>0.3179632092708588</v>
      </c>
      <c r="AI564" s="67">
        <f t="shared" si="206"/>
        <v>0.68203679072914114</v>
      </c>
      <c r="AJ564" s="2">
        <f t="shared" si="207"/>
        <v>543.2075000000001</v>
      </c>
      <c r="AK564" s="2">
        <f t="shared" si="208"/>
        <v>543.2075000000001</v>
      </c>
    </row>
    <row r="565" spans="1:37">
      <c r="A565" t="s">
        <v>280</v>
      </c>
      <c r="B565">
        <v>1</v>
      </c>
      <c r="C565" s="2">
        <f>VLOOKUP(A565,LB460_CO!B:L,11,0)</f>
        <v>199.78750000000002</v>
      </c>
      <c r="D565" s="2">
        <f>'c'!$B$7</f>
        <v>47.125</v>
      </c>
      <c r="E565" s="2">
        <f t="shared" si="210"/>
        <v>246.91250000000002</v>
      </c>
      <c r="F565" s="2">
        <f>'c'!$E$8</f>
        <v>123.57500000000002</v>
      </c>
      <c r="G565" s="52">
        <f t="shared" si="211"/>
        <v>370.48750000000007</v>
      </c>
      <c r="H565" s="52">
        <f t="shared" si="202"/>
        <v>370.48750000000007</v>
      </c>
      <c r="I565" s="2">
        <f t="shared" si="212"/>
        <v>49.382500000000007</v>
      </c>
      <c r="J565" s="2">
        <f>propocet!$L$2</f>
        <v>18.9375</v>
      </c>
      <c r="K565" s="2">
        <f>propocet!$L$5</f>
        <v>23.362499999999997</v>
      </c>
      <c r="L565" s="2">
        <f>propocet!$L$9</f>
        <v>22.787500000000001</v>
      </c>
      <c r="M565" s="2">
        <f>propocet!$L$11</f>
        <v>16.7</v>
      </c>
      <c r="N565" s="2">
        <f>propocet!$L$12</f>
        <v>25.5625</v>
      </c>
      <c r="O565" s="2">
        <f>propocet!$L$13</f>
        <v>16.225000000000001</v>
      </c>
      <c r="P565" s="61">
        <f t="shared" si="213"/>
        <v>49.382500000000007</v>
      </c>
      <c r="Q565" s="52">
        <v>30</v>
      </c>
      <c r="R565" s="2">
        <f t="shared" si="214"/>
        <v>11.0625</v>
      </c>
      <c r="S565" s="2">
        <f t="shared" si="215"/>
        <v>6.6375000000000028</v>
      </c>
      <c r="T565" s="2">
        <f t="shared" si="216"/>
        <v>7.2124999999999986</v>
      </c>
      <c r="U565" s="2">
        <f t="shared" si="217"/>
        <v>13.3</v>
      </c>
      <c r="V565" s="2">
        <f t="shared" si="218"/>
        <v>4.4375</v>
      </c>
      <c r="W565" s="2">
        <f t="shared" si="219"/>
        <v>13.774999999999999</v>
      </c>
      <c r="X565" s="2">
        <f t="shared" si="220"/>
        <v>-19.382500000000007</v>
      </c>
      <c r="Y565" s="2">
        <f t="shared" si="220"/>
        <v>-19.382500000000007</v>
      </c>
      <c r="Z565" s="2">
        <f t="shared" si="220"/>
        <v>-19.382500000000007</v>
      </c>
      <c r="AA565" s="2">
        <f t="shared" si="221"/>
        <v>56.425000000000004</v>
      </c>
      <c r="AB565" s="61">
        <f t="shared" si="222"/>
        <v>116.29500000000004</v>
      </c>
      <c r="AC565" s="61">
        <f t="shared" si="223"/>
        <v>172.72000000000006</v>
      </c>
      <c r="AD565" s="2">
        <f t="shared" si="224"/>
        <v>19.382500000000007</v>
      </c>
      <c r="AE565" s="2">
        <f t="shared" si="203"/>
        <v>0</v>
      </c>
      <c r="AF565" s="52">
        <f t="shared" si="225"/>
        <v>172.72000000000006</v>
      </c>
      <c r="AG565" s="2">
        <f t="shared" si="204"/>
        <v>96.912500000000037</v>
      </c>
      <c r="AH565" s="67">
        <f t="shared" si="205"/>
        <v>0.3179632092708588</v>
      </c>
      <c r="AI565" s="67">
        <f t="shared" si="206"/>
        <v>0.68203679072914114</v>
      </c>
      <c r="AJ565" s="2">
        <f t="shared" si="207"/>
        <v>543.2075000000001</v>
      </c>
      <c r="AK565" s="2">
        <f t="shared" si="208"/>
        <v>543.2075000000001</v>
      </c>
    </row>
    <row r="566" spans="1:37">
      <c r="A566" t="s">
        <v>281</v>
      </c>
      <c r="B566">
        <v>1</v>
      </c>
      <c r="C566" s="2">
        <f>VLOOKUP(A566,LB460_CO!B:L,11,0)</f>
        <v>199.78750000000002</v>
      </c>
      <c r="D566" s="2">
        <f>'c'!$B$7</f>
        <v>47.125</v>
      </c>
      <c r="E566" s="2">
        <f t="shared" si="210"/>
        <v>246.91250000000002</v>
      </c>
      <c r="F566" s="2">
        <f>'c'!$E$8</f>
        <v>123.57500000000002</v>
      </c>
      <c r="G566" s="52">
        <f t="shared" si="211"/>
        <v>370.48750000000007</v>
      </c>
      <c r="H566" s="52">
        <f t="shared" si="202"/>
        <v>370.48750000000007</v>
      </c>
      <c r="I566" s="2">
        <f t="shared" si="212"/>
        <v>49.382500000000007</v>
      </c>
      <c r="J566" s="2">
        <f>propocet!$L$2</f>
        <v>18.9375</v>
      </c>
      <c r="K566" s="2">
        <f>propocet!$L$5</f>
        <v>23.362499999999997</v>
      </c>
      <c r="L566" s="2">
        <f>propocet!$L$9</f>
        <v>22.787500000000001</v>
      </c>
      <c r="M566" s="2">
        <f>propocet!$L$11</f>
        <v>16.7</v>
      </c>
      <c r="N566" s="2">
        <f>propocet!$L$12</f>
        <v>25.5625</v>
      </c>
      <c r="O566" s="2">
        <f>propocet!$L$13</f>
        <v>16.225000000000001</v>
      </c>
      <c r="P566" s="61">
        <f t="shared" si="213"/>
        <v>49.382500000000007</v>
      </c>
      <c r="Q566" s="52">
        <v>30</v>
      </c>
      <c r="R566" s="2">
        <f t="shared" si="214"/>
        <v>11.0625</v>
      </c>
      <c r="S566" s="2">
        <f t="shared" si="215"/>
        <v>6.6375000000000028</v>
      </c>
      <c r="T566" s="2">
        <f t="shared" si="216"/>
        <v>7.2124999999999986</v>
      </c>
      <c r="U566" s="2">
        <f t="shared" si="217"/>
        <v>13.3</v>
      </c>
      <c r="V566" s="2">
        <f t="shared" si="218"/>
        <v>4.4375</v>
      </c>
      <c r="W566" s="2">
        <f t="shared" si="219"/>
        <v>13.774999999999999</v>
      </c>
      <c r="X566" s="2">
        <f t="shared" si="220"/>
        <v>-19.382500000000007</v>
      </c>
      <c r="Y566" s="2">
        <f t="shared" si="220"/>
        <v>-19.382500000000007</v>
      </c>
      <c r="Z566" s="2">
        <f t="shared" si="220"/>
        <v>-19.382500000000007</v>
      </c>
      <c r="AA566" s="2">
        <f t="shared" si="221"/>
        <v>56.425000000000004</v>
      </c>
      <c r="AB566" s="61">
        <f t="shared" si="222"/>
        <v>116.29500000000004</v>
      </c>
      <c r="AC566" s="61">
        <f t="shared" si="223"/>
        <v>172.72000000000006</v>
      </c>
      <c r="AD566" s="2">
        <f t="shared" si="224"/>
        <v>19.382500000000007</v>
      </c>
      <c r="AE566" s="2">
        <f t="shared" si="203"/>
        <v>0</v>
      </c>
      <c r="AF566" s="52">
        <f t="shared" si="225"/>
        <v>172.72000000000006</v>
      </c>
      <c r="AG566" s="2">
        <f t="shared" si="204"/>
        <v>96.912500000000037</v>
      </c>
      <c r="AH566" s="67">
        <f t="shared" si="205"/>
        <v>0.3179632092708588</v>
      </c>
      <c r="AI566" s="67">
        <f t="shared" si="206"/>
        <v>0.68203679072914114</v>
      </c>
      <c r="AJ566" s="2">
        <f t="shared" si="207"/>
        <v>543.2075000000001</v>
      </c>
      <c r="AK566" s="2">
        <f t="shared" si="208"/>
        <v>543.2075000000001</v>
      </c>
    </row>
    <row r="567" spans="1:37">
      <c r="A567" t="s">
        <v>282</v>
      </c>
      <c r="B567">
        <v>1</v>
      </c>
      <c r="C567" s="2">
        <f>VLOOKUP(A567,LB460_CO!B:L,11,0)</f>
        <v>199.78750000000002</v>
      </c>
      <c r="D567" s="2">
        <f>'c'!$B$7</f>
        <v>47.125</v>
      </c>
      <c r="E567" s="2">
        <f t="shared" si="210"/>
        <v>246.91250000000002</v>
      </c>
      <c r="F567" s="2">
        <f>'c'!$E$8</f>
        <v>123.57500000000002</v>
      </c>
      <c r="G567" s="52">
        <f t="shared" si="211"/>
        <v>370.48750000000007</v>
      </c>
      <c r="H567" s="52">
        <f t="shared" si="202"/>
        <v>370.48750000000007</v>
      </c>
      <c r="I567" s="2">
        <f t="shared" si="212"/>
        <v>49.382500000000007</v>
      </c>
      <c r="J567" s="2">
        <f>propocet!$L$2</f>
        <v>18.9375</v>
      </c>
      <c r="K567" s="2">
        <f>propocet!$L$5</f>
        <v>23.362499999999997</v>
      </c>
      <c r="L567" s="2">
        <f>propocet!$L$9</f>
        <v>22.787500000000001</v>
      </c>
      <c r="M567" s="2">
        <f>propocet!$L$11</f>
        <v>16.7</v>
      </c>
      <c r="N567" s="2">
        <f>propocet!$L$12</f>
        <v>25.5625</v>
      </c>
      <c r="O567" s="2">
        <f>propocet!$L$13</f>
        <v>16.225000000000001</v>
      </c>
      <c r="P567" s="61">
        <f t="shared" si="213"/>
        <v>49.382500000000007</v>
      </c>
      <c r="Q567" s="52">
        <v>30</v>
      </c>
      <c r="R567" s="2">
        <f t="shared" si="214"/>
        <v>11.0625</v>
      </c>
      <c r="S567" s="2">
        <f t="shared" si="215"/>
        <v>6.6375000000000028</v>
      </c>
      <c r="T567" s="2">
        <f t="shared" si="216"/>
        <v>7.2124999999999986</v>
      </c>
      <c r="U567" s="2">
        <f t="shared" si="217"/>
        <v>13.3</v>
      </c>
      <c r="V567" s="2">
        <f t="shared" si="218"/>
        <v>4.4375</v>
      </c>
      <c r="W567" s="2">
        <f t="shared" si="219"/>
        <v>13.774999999999999</v>
      </c>
      <c r="X567" s="2">
        <f t="shared" si="220"/>
        <v>-19.382500000000007</v>
      </c>
      <c r="Y567" s="2">
        <f t="shared" si="220"/>
        <v>-19.382500000000007</v>
      </c>
      <c r="Z567" s="2">
        <f t="shared" si="220"/>
        <v>-19.382500000000007</v>
      </c>
      <c r="AA567" s="2">
        <f t="shared" si="221"/>
        <v>56.425000000000004</v>
      </c>
      <c r="AB567" s="61">
        <f t="shared" si="222"/>
        <v>116.29500000000004</v>
      </c>
      <c r="AC567" s="61">
        <f t="shared" si="223"/>
        <v>172.72000000000006</v>
      </c>
      <c r="AD567" s="2">
        <f t="shared" si="224"/>
        <v>19.382500000000007</v>
      </c>
      <c r="AE567" s="2">
        <f t="shared" si="203"/>
        <v>0</v>
      </c>
      <c r="AF567" s="52">
        <f t="shared" si="225"/>
        <v>172.72000000000006</v>
      </c>
      <c r="AG567" s="2">
        <f t="shared" si="204"/>
        <v>96.912500000000037</v>
      </c>
      <c r="AH567" s="67">
        <f t="shared" si="205"/>
        <v>0.3179632092708588</v>
      </c>
      <c r="AI567" s="67">
        <f t="shared" si="206"/>
        <v>0.68203679072914114</v>
      </c>
      <c r="AJ567" s="2">
        <f t="shared" si="207"/>
        <v>543.2075000000001</v>
      </c>
      <c r="AK567" s="2">
        <f t="shared" si="208"/>
        <v>543.2075000000001</v>
      </c>
    </row>
    <row r="568" spans="1:37">
      <c r="A568" t="s">
        <v>283</v>
      </c>
      <c r="B568">
        <v>1</v>
      </c>
      <c r="C568" s="2">
        <f>VLOOKUP(A568,LB460_CO!B:L,11,0)</f>
        <v>199.78750000000002</v>
      </c>
      <c r="D568" s="2">
        <f>'c'!$B$7</f>
        <v>47.125</v>
      </c>
      <c r="E568" s="2">
        <f t="shared" si="210"/>
        <v>246.91250000000002</v>
      </c>
      <c r="F568" s="2">
        <f>'c'!$E$8</f>
        <v>123.57500000000002</v>
      </c>
      <c r="G568" s="52">
        <f t="shared" si="211"/>
        <v>370.48750000000007</v>
      </c>
      <c r="H568" s="52">
        <f t="shared" si="202"/>
        <v>370.48750000000007</v>
      </c>
      <c r="I568" s="2">
        <f t="shared" si="212"/>
        <v>49.382500000000007</v>
      </c>
      <c r="J568" s="2">
        <f>propocet!$L$2</f>
        <v>18.9375</v>
      </c>
      <c r="K568" s="2">
        <f>propocet!$L$5</f>
        <v>23.362499999999997</v>
      </c>
      <c r="L568" s="2">
        <f>propocet!$L$9</f>
        <v>22.787500000000001</v>
      </c>
      <c r="M568" s="2">
        <f>propocet!$L$11</f>
        <v>16.7</v>
      </c>
      <c r="N568" s="2">
        <f>propocet!$L$12</f>
        <v>25.5625</v>
      </c>
      <c r="O568" s="2">
        <f>propocet!$L$13</f>
        <v>16.225000000000001</v>
      </c>
      <c r="P568" s="61">
        <f t="shared" si="213"/>
        <v>49.382500000000007</v>
      </c>
      <c r="Q568" s="52">
        <v>30</v>
      </c>
      <c r="R568" s="2">
        <f t="shared" si="214"/>
        <v>11.0625</v>
      </c>
      <c r="S568" s="2">
        <f t="shared" si="215"/>
        <v>6.6375000000000028</v>
      </c>
      <c r="T568" s="2">
        <f t="shared" si="216"/>
        <v>7.2124999999999986</v>
      </c>
      <c r="U568" s="2">
        <f t="shared" si="217"/>
        <v>13.3</v>
      </c>
      <c r="V568" s="2">
        <f t="shared" si="218"/>
        <v>4.4375</v>
      </c>
      <c r="W568" s="2">
        <f t="shared" si="219"/>
        <v>13.774999999999999</v>
      </c>
      <c r="X568" s="2">
        <f t="shared" si="220"/>
        <v>-19.382500000000007</v>
      </c>
      <c r="Y568" s="2">
        <f t="shared" si="220"/>
        <v>-19.382500000000007</v>
      </c>
      <c r="Z568" s="2">
        <f t="shared" si="220"/>
        <v>-19.382500000000007</v>
      </c>
      <c r="AA568" s="2">
        <f t="shared" si="221"/>
        <v>56.425000000000004</v>
      </c>
      <c r="AB568" s="61">
        <f t="shared" si="222"/>
        <v>116.29500000000004</v>
      </c>
      <c r="AC568" s="61">
        <f t="shared" si="223"/>
        <v>172.72000000000006</v>
      </c>
      <c r="AD568" s="2">
        <f t="shared" si="224"/>
        <v>19.382500000000007</v>
      </c>
      <c r="AE568" s="2">
        <f t="shared" si="203"/>
        <v>0</v>
      </c>
      <c r="AF568" s="52">
        <f t="shared" si="225"/>
        <v>172.72000000000006</v>
      </c>
      <c r="AG568" s="2">
        <f t="shared" si="204"/>
        <v>96.912500000000037</v>
      </c>
      <c r="AH568" s="67">
        <f t="shared" si="205"/>
        <v>0.3179632092708588</v>
      </c>
      <c r="AI568" s="67">
        <f t="shared" si="206"/>
        <v>0.68203679072914114</v>
      </c>
      <c r="AJ568" s="2">
        <f t="shared" si="207"/>
        <v>543.2075000000001</v>
      </c>
      <c r="AK568" s="2">
        <f t="shared" si="208"/>
        <v>543.2075000000001</v>
      </c>
    </row>
    <row r="569" spans="1:37">
      <c r="A569" t="s">
        <v>284</v>
      </c>
      <c r="B569">
        <v>1</v>
      </c>
      <c r="C569" s="2">
        <f>VLOOKUP(A569,LB460_CO!B:L,11,0)</f>
        <v>199.78750000000002</v>
      </c>
      <c r="D569" s="2">
        <f>'c'!$B$7</f>
        <v>47.125</v>
      </c>
      <c r="E569" s="2">
        <f t="shared" si="210"/>
        <v>246.91250000000002</v>
      </c>
      <c r="F569" s="2">
        <f>'c'!$E$8</f>
        <v>123.57500000000002</v>
      </c>
      <c r="G569" s="52">
        <f t="shared" si="211"/>
        <v>370.48750000000007</v>
      </c>
      <c r="H569" s="52">
        <f t="shared" si="202"/>
        <v>370.48750000000007</v>
      </c>
      <c r="I569" s="2">
        <f t="shared" si="212"/>
        <v>49.382500000000007</v>
      </c>
      <c r="J569" s="2">
        <f>propocet!$L$2</f>
        <v>18.9375</v>
      </c>
      <c r="K569" s="2">
        <f>propocet!$L$5</f>
        <v>23.362499999999997</v>
      </c>
      <c r="L569" s="2">
        <f>propocet!$L$9</f>
        <v>22.787500000000001</v>
      </c>
      <c r="M569" s="2">
        <f>propocet!$L$11</f>
        <v>16.7</v>
      </c>
      <c r="N569" s="2">
        <f>propocet!$L$12</f>
        <v>25.5625</v>
      </c>
      <c r="O569" s="2">
        <f>propocet!$L$13</f>
        <v>16.225000000000001</v>
      </c>
      <c r="P569" s="61">
        <f t="shared" si="213"/>
        <v>49.382500000000007</v>
      </c>
      <c r="Q569" s="52">
        <v>30</v>
      </c>
      <c r="R569" s="2">
        <f t="shared" si="214"/>
        <v>11.0625</v>
      </c>
      <c r="S569" s="2">
        <f t="shared" si="215"/>
        <v>6.6375000000000028</v>
      </c>
      <c r="T569" s="2">
        <f t="shared" si="216"/>
        <v>7.2124999999999986</v>
      </c>
      <c r="U569" s="2">
        <f t="shared" si="217"/>
        <v>13.3</v>
      </c>
      <c r="V569" s="2">
        <f t="shared" si="218"/>
        <v>4.4375</v>
      </c>
      <c r="W569" s="2">
        <f t="shared" si="219"/>
        <v>13.774999999999999</v>
      </c>
      <c r="X569" s="2">
        <f t="shared" si="220"/>
        <v>-19.382500000000007</v>
      </c>
      <c r="Y569" s="2">
        <f t="shared" si="220"/>
        <v>-19.382500000000007</v>
      </c>
      <c r="Z569" s="2">
        <f t="shared" si="220"/>
        <v>-19.382500000000007</v>
      </c>
      <c r="AA569" s="2">
        <f t="shared" si="221"/>
        <v>56.425000000000004</v>
      </c>
      <c r="AB569" s="61">
        <f t="shared" si="222"/>
        <v>116.29500000000004</v>
      </c>
      <c r="AC569" s="61">
        <f t="shared" si="223"/>
        <v>172.72000000000006</v>
      </c>
      <c r="AD569" s="2">
        <f t="shared" si="224"/>
        <v>19.382500000000007</v>
      </c>
      <c r="AE569" s="2">
        <f t="shared" si="203"/>
        <v>0</v>
      </c>
      <c r="AF569" s="52">
        <f t="shared" si="225"/>
        <v>172.72000000000006</v>
      </c>
      <c r="AG569" s="2">
        <f t="shared" si="204"/>
        <v>96.912500000000037</v>
      </c>
      <c r="AH569" s="67">
        <f t="shared" si="205"/>
        <v>0.3179632092708588</v>
      </c>
      <c r="AI569" s="67">
        <f t="shared" si="206"/>
        <v>0.68203679072914114</v>
      </c>
      <c r="AJ569" s="2">
        <f t="shared" si="207"/>
        <v>543.2075000000001</v>
      </c>
      <c r="AK569" s="2">
        <f t="shared" si="208"/>
        <v>543.2075000000001</v>
      </c>
    </row>
    <row r="570" spans="1:37">
      <c r="A570" t="s">
        <v>285</v>
      </c>
      <c r="B570">
        <v>1</v>
      </c>
      <c r="C570" s="2">
        <f>VLOOKUP(A570,LB460_CO!B:L,11,0)</f>
        <v>199.78750000000002</v>
      </c>
      <c r="D570" s="2">
        <f>'c'!$B$7</f>
        <v>47.125</v>
      </c>
      <c r="E570" s="2">
        <f t="shared" si="210"/>
        <v>246.91250000000002</v>
      </c>
      <c r="F570" s="2">
        <f>'c'!$E$8</f>
        <v>123.57500000000002</v>
      </c>
      <c r="G570" s="52">
        <f t="shared" si="211"/>
        <v>370.48750000000007</v>
      </c>
      <c r="H570" s="52">
        <f t="shared" si="202"/>
        <v>370.48750000000007</v>
      </c>
      <c r="I570" s="2">
        <f t="shared" si="212"/>
        <v>49.382500000000007</v>
      </c>
      <c r="J570" s="2">
        <f>propocet!$L$2</f>
        <v>18.9375</v>
      </c>
      <c r="K570" s="2">
        <f>propocet!$L$5</f>
        <v>23.362499999999997</v>
      </c>
      <c r="L570" s="2">
        <f>propocet!$L$9</f>
        <v>22.787500000000001</v>
      </c>
      <c r="M570" s="2">
        <f>propocet!$L$11</f>
        <v>16.7</v>
      </c>
      <c r="N570" s="2">
        <f>propocet!$L$12</f>
        <v>25.5625</v>
      </c>
      <c r="O570" s="2">
        <f>propocet!$L$13</f>
        <v>16.225000000000001</v>
      </c>
      <c r="P570" s="61">
        <f t="shared" si="213"/>
        <v>49.382500000000007</v>
      </c>
      <c r="Q570" s="52">
        <v>30</v>
      </c>
      <c r="R570" s="2">
        <f t="shared" si="214"/>
        <v>11.0625</v>
      </c>
      <c r="S570" s="2">
        <f t="shared" si="215"/>
        <v>6.6375000000000028</v>
      </c>
      <c r="T570" s="2">
        <f t="shared" si="216"/>
        <v>7.2124999999999986</v>
      </c>
      <c r="U570" s="2">
        <f t="shared" si="217"/>
        <v>13.3</v>
      </c>
      <c r="V570" s="2">
        <f t="shared" si="218"/>
        <v>4.4375</v>
      </c>
      <c r="W570" s="2">
        <f t="shared" si="219"/>
        <v>13.774999999999999</v>
      </c>
      <c r="X570" s="2">
        <f t="shared" si="220"/>
        <v>-19.382500000000007</v>
      </c>
      <c r="Y570" s="2">
        <f t="shared" si="220"/>
        <v>-19.382500000000007</v>
      </c>
      <c r="Z570" s="2">
        <f t="shared" si="220"/>
        <v>-19.382500000000007</v>
      </c>
      <c r="AA570" s="2">
        <f t="shared" si="221"/>
        <v>56.425000000000004</v>
      </c>
      <c r="AB570" s="61">
        <f t="shared" si="222"/>
        <v>116.29500000000004</v>
      </c>
      <c r="AC570" s="61">
        <f t="shared" si="223"/>
        <v>172.72000000000006</v>
      </c>
      <c r="AD570" s="2">
        <f t="shared" si="224"/>
        <v>19.382500000000007</v>
      </c>
      <c r="AE570" s="2">
        <f t="shared" si="203"/>
        <v>0</v>
      </c>
      <c r="AF570" s="52">
        <f t="shared" si="225"/>
        <v>172.72000000000006</v>
      </c>
      <c r="AG570" s="2">
        <f t="shared" si="204"/>
        <v>96.912500000000037</v>
      </c>
      <c r="AH570" s="67">
        <f t="shared" si="205"/>
        <v>0.3179632092708588</v>
      </c>
      <c r="AI570" s="67">
        <f t="shared" si="206"/>
        <v>0.68203679072914114</v>
      </c>
      <c r="AJ570" s="2">
        <f t="shared" si="207"/>
        <v>543.2075000000001</v>
      </c>
      <c r="AK570" s="2">
        <f t="shared" si="208"/>
        <v>543.2075000000001</v>
      </c>
    </row>
    <row r="571" spans="1:37">
      <c r="A571" t="s">
        <v>286</v>
      </c>
      <c r="B571">
        <v>1</v>
      </c>
      <c r="C571" s="2">
        <f>VLOOKUP(A571,LB460_CO!B:L,11,0)</f>
        <v>199.78750000000002</v>
      </c>
      <c r="D571" s="2">
        <f>'c'!$B$7</f>
        <v>47.125</v>
      </c>
      <c r="E571" s="2">
        <f t="shared" si="210"/>
        <v>246.91250000000002</v>
      </c>
      <c r="F571" s="2">
        <f>'c'!$E$8</f>
        <v>123.57500000000002</v>
      </c>
      <c r="G571" s="52">
        <f t="shared" si="211"/>
        <v>370.48750000000007</v>
      </c>
      <c r="H571" s="52">
        <f t="shared" si="202"/>
        <v>370.48750000000007</v>
      </c>
      <c r="I571" s="2">
        <f t="shared" si="212"/>
        <v>49.382500000000007</v>
      </c>
      <c r="J571" s="2">
        <f>propocet!$L$2</f>
        <v>18.9375</v>
      </c>
      <c r="K571" s="2">
        <f>propocet!$L$5</f>
        <v>23.362499999999997</v>
      </c>
      <c r="L571" s="2">
        <f>propocet!$L$9</f>
        <v>22.787500000000001</v>
      </c>
      <c r="M571" s="2">
        <f>propocet!$L$11</f>
        <v>16.7</v>
      </c>
      <c r="N571" s="2">
        <f>propocet!$L$12</f>
        <v>25.5625</v>
      </c>
      <c r="O571" s="2">
        <f>propocet!$L$13</f>
        <v>16.225000000000001</v>
      </c>
      <c r="P571" s="61">
        <f t="shared" si="213"/>
        <v>49.382500000000007</v>
      </c>
      <c r="Q571" s="52">
        <v>30</v>
      </c>
      <c r="R571" s="2">
        <f t="shared" si="214"/>
        <v>11.0625</v>
      </c>
      <c r="S571" s="2">
        <f t="shared" si="215"/>
        <v>6.6375000000000028</v>
      </c>
      <c r="T571" s="2">
        <f t="shared" si="216"/>
        <v>7.2124999999999986</v>
      </c>
      <c r="U571" s="2">
        <f t="shared" si="217"/>
        <v>13.3</v>
      </c>
      <c r="V571" s="2">
        <f t="shared" si="218"/>
        <v>4.4375</v>
      </c>
      <c r="W571" s="2">
        <f t="shared" si="219"/>
        <v>13.774999999999999</v>
      </c>
      <c r="X571" s="2">
        <f t="shared" si="220"/>
        <v>-19.382500000000007</v>
      </c>
      <c r="Y571" s="2">
        <f t="shared" si="220"/>
        <v>-19.382500000000007</v>
      </c>
      <c r="Z571" s="2">
        <f t="shared" si="220"/>
        <v>-19.382500000000007</v>
      </c>
      <c r="AA571" s="2">
        <f t="shared" si="221"/>
        <v>56.425000000000004</v>
      </c>
      <c r="AB571" s="61">
        <f t="shared" si="222"/>
        <v>116.29500000000004</v>
      </c>
      <c r="AC571" s="61">
        <f t="shared" si="223"/>
        <v>172.72000000000006</v>
      </c>
      <c r="AD571" s="2">
        <f t="shared" si="224"/>
        <v>19.382500000000007</v>
      </c>
      <c r="AE571" s="2">
        <f t="shared" si="203"/>
        <v>0</v>
      </c>
      <c r="AF571" s="52">
        <f t="shared" si="225"/>
        <v>172.72000000000006</v>
      </c>
      <c r="AG571" s="2">
        <f t="shared" si="204"/>
        <v>96.912500000000037</v>
      </c>
      <c r="AH571" s="67">
        <f t="shared" si="205"/>
        <v>0.3179632092708588</v>
      </c>
      <c r="AI571" s="67">
        <f t="shared" si="206"/>
        <v>0.68203679072914114</v>
      </c>
      <c r="AJ571" s="2">
        <f t="shared" si="207"/>
        <v>543.2075000000001</v>
      </c>
      <c r="AK571" s="2">
        <f t="shared" si="208"/>
        <v>543.2075000000001</v>
      </c>
    </row>
    <row r="572" spans="1:37">
      <c r="A572" t="s">
        <v>287</v>
      </c>
      <c r="B572">
        <v>1</v>
      </c>
      <c r="C572" s="2">
        <f>VLOOKUP(A572,LB460_CO!B:L,11,0)</f>
        <v>199.78750000000002</v>
      </c>
      <c r="D572" s="2">
        <f>'c'!$B$7</f>
        <v>47.125</v>
      </c>
      <c r="E572" s="2">
        <f t="shared" si="210"/>
        <v>246.91250000000002</v>
      </c>
      <c r="F572" s="2">
        <f>'c'!$E$8</f>
        <v>123.57500000000002</v>
      </c>
      <c r="G572" s="52">
        <f t="shared" si="211"/>
        <v>370.48750000000007</v>
      </c>
      <c r="H572" s="52">
        <f t="shared" si="202"/>
        <v>370.48750000000007</v>
      </c>
      <c r="I572" s="2">
        <f t="shared" si="212"/>
        <v>49.382500000000007</v>
      </c>
      <c r="J572" s="2">
        <f>propocet!$L$2</f>
        <v>18.9375</v>
      </c>
      <c r="K572" s="2">
        <f>propocet!$L$5</f>
        <v>23.362499999999997</v>
      </c>
      <c r="L572" s="2">
        <f>propocet!$L$9</f>
        <v>22.787500000000001</v>
      </c>
      <c r="M572" s="2">
        <f>propocet!$L$11</f>
        <v>16.7</v>
      </c>
      <c r="N572" s="2">
        <f>propocet!$L$12</f>
        <v>25.5625</v>
      </c>
      <c r="O572" s="2">
        <f>propocet!$L$13</f>
        <v>16.225000000000001</v>
      </c>
      <c r="P572" s="61">
        <f t="shared" si="213"/>
        <v>49.382500000000007</v>
      </c>
      <c r="Q572" s="52">
        <v>30</v>
      </c>
      <c r="R572" s="2">
        <f t="shared" si="214"/>
        <v>11.0625</v>
      </c>
      <c r="S572" s="2">
        <f t="shared" si="215"/>
        <v>6.6375000000000028</v>
      </c>
      <c r="T572" s="2">
        <f t="shared" si="216"/>
        <v>7.2124999999999986</v>
      </c>
      <c r="U572" s="2">
        <f t="shared" si="217"/>
        <v>13.3</v>
      </c>
      <c r="V572" s="2">
        <f t="shared" si="218"/>
        <v>4.4375</v>
      </c>
      <c r="W572" s="2">
        <f t="shared" si="219"/>
        <v>13.774999999999999</v>
      </c>
      <c r="X572" s="2">
        <f t="shared" si="220"/>
        <v>-19.382500000000007</v>
      </c>
      <c r="Y572" s="2">
        <f t="shared" si="220"/>
        <v>-19.382500000000007</v>
      </c>
      <c r="Z572" s="2">
        <f t="shared" si="220"/>
        <v>-19.382500000000007</v>
      </c>
      <c r="AA572" s="2">
        <f t="shared" si="221"/>
        <v>56.425000000000004</v>
      </c>
      <c r="AB572" s="61">
        <f t="shared" si="222"/>
        <v>116.29500000000004</v>
      </c>
      <c r="AC572" s="61">
        <f t="shared" si="223"/>
        <v>172.72000000000006</v>
      </c>
      <c r="AD572" s="2">
        <f t="shared" si="224"/>
        <v>19.382500000000007</v>
      </c>
      <c r="AE572" s="2">
        <f t="shared" si="203"/>
        <v>0</v>
      </c>
      <c r="AF572" s="52">
        <f t="shared" si="225"/>
        <v>172.72000000000006</v>
      </c>
      <c r="AG572" s="2">
        <f t="shared" si="204"/>
        <v>96.912500000000037</v>
      </c>
      <c r="AH572" s="67">
        <f t="shared" si="205"/>
        <v>0.3179632092708588</v>
      </c>
      <c r="AI572" s="67">
        <f t="shared" si="206"/>
        <v>0.68203679072914114</v>
      </c>
      <c r="AJ572" s="2">
        <f t="shared" si="207"/>
        <v>543.2075000000001</v>
      </c>
      <c r="AK572" s="2">
        <f t="shared" si="208"/>
        <v>543.2075000000001</v>
      </c>
    </row>
    <row r="573" spans="1:37">
      <c r="A573" t="s">
        <v>288</v>
      </c>
      <c r="B573">
        <v>7</v>
      </c>
      <c r="C573" s="2">
        <f>VLOOKUP(A573,LB460_CO!B:L,11,0)</f>
        <v>199.78750000000002</v>
      </c>
      <c r="D573" s="2">
        <f>'c'!$B$7</f>
        <v>47.125</v>
      </c>
      <c r="E573" s="2">
        <f t="shared" si="210"/>
        <v>246.91250000000002</v>
      </c>
      <c r="F573" s="2">
        <f>'c'!$E$8</f>
        <v>123.57500000000002</v>
      </c>
      <c r="G573" s="52">
        <f t="shared" si="211"/>
        <v>370.48750000000007</v>
      </c>
      <c r="H573" s="52">
        <f t="shared" si="202"/>
        <v>2593.4125000000004</v>
      </c>
      <c r="I573" s="2">
        <f t="shared" si="212"/>
        <v>49.382500000000007</v>
      </c>
      <c r="J573" s="2">
        <f>propocet!$L$2</f>
        <v>18.9375</v>
      </c>
      <c r="K573" s="2">
        <f>propocet!$L$5</f>
        <v>23.362499999999997</v>
      </c>
      <c r="L573" s="2">
        <f>propocet!$L$9</f>
        <v>22.787500000000001</v>
      </c>
      <c r="M573" s="2">
        <f>propocet!$L$11</f>
        <v>16.7</v>
      </c>
      <c r="N573" s="2">
        <f>propocet!$L$12</f>
        <v>25.5625</v>
      </c>
      <c r="O573" s="2">
        <f>propocet!$L$13</f>
        <v>16.225000000000001</v>
      </c>
      <c r="P573" s="61">
        <f t="shared" si="213"/>
        <v>49.382500000000007</v>
      </c>
      <c r="Q573" s="52">
        <v>30</v>
      </c>
      <c r="R573" s="2">
        <f t="shared" si="214"/>
        <v>11.0625</v>
      </c>
      <c r="S573" s="2">
        <f t="shared" si="215"/>
        <v>6.6375000000000028</v>
      </c>
      <c r="T573" s="2">
        <f t="shared" si="216"/>
        <v>7.2124999999999986</v>
      </c>
      <c r="U573" s="2">
        <f t="shared" si="217"/>
        <v>13.3</v>
      </c>
      <c r="V573" s="2">
        <f t="shared" si="218"/>
        <v>4.4375</v>
      </c>
      <c r="W573" s="2">
        <f t="shared" si="219"/>
        <v>13.774999999999999</v>
      </c>
      <c r="X573" s="2">
        <f t="shared" si="220"/>
        <v>-19.382500000000007</v>
      </c>
      <c r="Y573" s="2">
        <f t="shared" si="220"/>
        <v>-19.382500000000007</v>
      </c>
      <c r="Z573" s="2">
        <f t="shared" si="220"/>
        <v>-19.382500000000007</v>
      </c>
      <c r="AA573" s="2">
        <f t="shared" si="221"/>
        <v>56.425000000000004</v>
      </c>
      <c r="AB573" s="61">
        <f t="shared" si="222"/>
        <v>116.29500000000004</v>
      </c>
      <c r="AC573" s="61">
        <f t="shared" si="223"/>
        <v>172.72000000000006</v>
      </c>
      <c r="AD573" s="2">
        <f t="shared" si="224"/>
        <v>19.382500000000007</v>
      </c>
      <c r="AE573" s="2">
        <f t="shared" si="203"/>
        <v>0</v>
      </c>
      <c r="AF573" s="52">
        <f t="shared" si="225"/>
        <v>172.72000000000006</v>
      </c>
      <c r="AG573" s="2">
        <f t="shared" si="204"/>
        <v>96.912500000000037</v>
      </c>
      <c r="AH573" s="67">
        <f t="shared" si="205"/>
        <v>0.3179632092708588</v>
      </c>
      <c r="AI573" s="67">
        <f t="shared" si="206"/>
        <v>0.68203679072914114</v>
      </c>
      <c r="AJ573" s="2">
        <f t="shared" si="207"/>
        <v>543.2075000000001</v>
      </c>
      <c r="AK573" s="2">
        <f t="shared" si="208"/>
        <v>3802.4525000000008</v>
      </c>
    </row>
    <row r="574" spans="1:37">
      <c r="A574" t="s">
        <v>313</v>
      </c>
      <c r="B574">
        <v>1</v>
      </c>
      <c r="C574" s="2">
        <f>VLOOKUP(A574,LB460_CO!B:L,11,0)</f>
        <v>213.65833333333333</v>
      </c>
      <c r="D574" s="2">
        <f>'c'!$B$7</f>
        <v>47.125</v>
      </c>
      <c r="E574" s="2">
        <f t="shared" si="210"/>
        <v>260.7833333333333</v>
      </c>
      <c r="F574" s="2">
        <f>'c'!$E$8</f>
        <v>123.57500000000002</v>
      </c>
      <c r="G574" s="52">
        <f t="shared" si="211"/>
        <v>384.35833333333335</v>
      </c>
      <c r="H574" s="52">
        <f t="shared" si="202"/>
        <v>384.35833333333335</v>
      </c>
      <c r="I574" s="2">
        <f t="shared" si="212"/>
        <v>52.156666666666659</v>
      </c>
      <c r="J574" s="2">
        <f>propocet!$L$2</f>
        <v>18.9375</v>
      </c>
      <c r="K574" s="2">
        <f>propocet!$L$5</f>
        <v>23.362499999999997</v>
      </c>
      <c r="L574" s="2">
        <f>propocet!$L$9</f>
        <v>22.787500000000001</v>
      </c>
      <c r="M574" s="2">
        <f>propocet!$L$11</f>
        <v>16.7</v>
      </c>
      <c r="N574" s="2">
        <f>propocet!$L$12</f>
        <v>25.5625</v>
      </c>
      <c r="O574" s="2">
        <f>propocet!$L$13</f>
        <v>16.225000000000001</v>
      </c>
      <c r="P574" s="61">
        <f t="shared" si="213"/>
        <v>52.156666666666659</v>
      </c>
      <c r="Q574" s="52">
        <v>30</v>
      </c>
      <c r="R574" s="2">
        <f t="shared" si="214"/>
        <v>11.0625</v>
      </c>
      <c r="S574" s="2">
        <f t="shared" si="215"/>
        <v>6.6375000000000028</v>
      </c>
      <c r="T574" s="2">
        <f t="shared" si="216"/>
        <v>7.2124999999999986</v>
      </c>
      <c r="U574" s="2">
        <f t="shared" si="217"/>
        <v>13.3</v>
      </c>
      <c r="V574" s="2">
        <f t="shared" si="218"/>
        <v>4.4375</v>
      </c>
      <c r="W574" s="2">
        <f t="shared" si="219"/>
        <v>13.774999999999999</v>
      </c>
      <c r="X574" s="2">
        <f t="shared" si="220"/>
        <v>-22.156666666666659</v>
      </c>
      <c r="Y574" s="2">
        <f t="shared" si="220"/>
        <v>-22.156666666666659</v>
      </c>
      <c r="Z574" s="2">
        <f t="shared" si="220"/>
        <v>-22.156666666666659</v>
      </c>
      <c r="AA574" s="2">
        <f t="shared" si="221"/>
        <v>56.425000000000004</v>
      </c>
      <c r="AB574" s="61">
        <f t="shared" si="222"/>
        <v>132.93999999999994</v>
      </c>
      <c r="AC574" s="61">
        <f t="shared" si="223"/>
        <v>189.36499999999995</v>
      </c>
      <c r="AD574" s="2">
        <f t="shared" si="224"/>
        <v>22.156666666666659</v>
      </c>
      <c r="AE574" s="2">
        <f t="shared" si="203"/>
        <v>0</v>
      </c>
      <c r="AF574" s="52">
        <f t="shared" si="225"/>
        <v>189.36499999999995</v>
      </c>
      <c r="AG574" s="2">
        <f t="shared" si="204"/>
        <v>110.7833333333333</v>
      </c>
      <c r="AH574" s="67">
        <f t="shared" si="205"/>
        <v>0.33006327091455229</v>
      </c>
      <c r="AI574" s="67">
        <f t="shared" si="206"/>
        <v>0.66993672908544766</v>
      </c>
      <c r="AJ574" s="2">
        <f t="shared" si="207"/>
        <v>573.72333333333336</v>
      </c>
      <c r="AK574" s="2">
        <f t="shared" si="208"/>
        <v>573.72333333333336</v>
      </c>
    </row>
    <row r="575" spans="1:37">
      <c r="A575" t="s">
        <v>371</v>
      </c>
      <c r="B575">
        <v>1</v>
      </c>
      <c r="C575" s="2">
        <f>VLOOKUP(A575,LB460_CO!B:L,11,0)</f>
        <v>171.81249999999997</v>
      </c>
      <c r="D575" s="2">
        <f>'c'!$B$7</f>
        <v>47.125</v>
      </c>
      <c r="E575" s="2">
        <f t="shared" si="210"/>
        <v>218.93749999999997</v>
      </c>
      <c r="F575" s="2">
        <f>'c'!$E$8</f>
        <v>123.57500000000002</v>
      </c>
      <c r="G575" s="52">
        <f t="shared" si="211"/>
        <v>342.51249999999999</v>
      </c>
      <c r="H575" s="52">
        <f t="shared" si="202"/>
        <v>342.51249999999999</v>
      </c>
      <c r="I575" s="2">
        <f t="shared" si="212"/>
        <v>43.787499999999994</v>
      </c>
      <c r="J575" s="2">
        <f>propocet!$L$2</f>
        <v>18.9375</v>
      </c>
      <c r="K575" s="2">
        <f>propocet!$L$5</f>
        <v>23.362499999999997</v>
      </c>
      <c r="L575" s="2">
        <f>propocet!$L$9</f>
        <v>22.787500000000001</v>
      </c>
      <c r="M575" s="2">
        <f>propocet!$L$11</f>
        <v>16.7</v>
      </c>
      <c r="N575" s="2">
        <f>propocet!$L$12</f>
        <v>25.5625</v>
      </c>
      <c r="O575" s="2">
        <f>propocet!$L$13</f>
        <v>16.225000000000001</v>
      </c>
      <c r="P575" s="61">
        <f t="shared" si="213"/>
        <v>43.787499999999994</v>
      </c>
      <c r="Q575" s="52">
        <v>30</v>
      </c>
      <c r="R575" s="2">
        <f t="shared" si="214"/>
        <v>11.0625</v>
      </c>
      <c r="S575" s="2">
        <f t="shared" si="215"/>
        <v>6.6375000000000028</v>
      </c>
      <c r="T575" s="2">
        <f t="shared" si="216"/>
        <v>7.2124999999999986</v>
      </c>
      <c r="U575" s="2">
        <f t="shared" si="217"/>
        <v>13.3</v>
      </c>
      <c r="V575" s="2">
        <f t="shared" si="218"/>
        <v>4.4375</v>
      </c>
      <c r="W575" s="2">
        <f t="shared" si="219"/>
        <v>13.774999999999999</v>
      </c>
      <c r="X575" s="2">
        <f t="shared" si="220"/>
        <v>-13.787499999999994</v>
      </c>
      <c r="Y575" s="2">
        <f t="shared" si="220"/>
        <v>-13.787499999999994</v>
      </c>
      <c r="Z575" s="2">
        <f t="shared" si="220"/>
        <v>-13.787499999999994</v>
      </c>
      <c r="AA575" s="2">
        <f t="shared" si="221"/>
        <v>56.425000000000004</v>
      </c>
      <c r="AB575" s="61">
        <f t="shared" si="222"/>
        <v>82.724999999999966</v>
      </c>
      <c r="AC575" s="61">
        <f t="shared" si="223"/>
        <v>139.14999999999998</v>
      </c>
      <c r="AD575" s="2">
        <f t="shared" si="224"/>
        <v>13.787499999999994</v>
      </c>
      <c r="AE575" s="2">
        <f t="shared" si="203"/>
        <v>0</v>
      </c>
      <c r="AF575" s="52">
        <f t="shared" si="225"/>
        <v>139.14999999999998</v>
      </c>
      <c r="AG575" s="2">
        <f t="shared" si="204"/>
        <v>68.937499999999972</v>
      </c>
      <c r="AH575" s="67">
        <f t="shared" si="205"/>
        <v>0.28889523265772193</v>
      </c>
      <c r="AI575" s="67">
        <f t="shared" si="206"/>
        <v>0.71110476734227812</v>
      </c>
      <c r="AJ575" s="2">
        <f t="shared" si="207"/>
        <v>481.66249999999997</v>
      </c>
      <c r="AK575" s="2">
        <f t="shared" si="208"/>
        <v>481.66249999999997</v>
      </c>
    </row>
    <row r="576" spans="1:37" hidden="1">
      <c r="A576" t="s">
        <v>537</v>
      </c>
      <c r="B576">
        <v>3</v>
      </c>
      <c r="C576" s="2">
        <f>VLOOKUP(A576,LB460_CO!B:L,11,0)</f>
        <v>96.537500000000009</v>
      </c>
      <c r="D576" s="2">
        <f>'c'!$B$7</f>
        <v>47.125</v>
      </c>
      <c r="E576" s="2">
        <f t="shared" si="210"/>
        <v>143.66250000000002</v>
      </c>
      <c r="F576" s="2">
        <f>'c'!$E$8</f>
        <v>123.57500000000002</v>
      </c>
      <c r="G576" s="52">
        <f t="shared" si="211"/>
        <v>267.23750000000007</v>
      </c>
      <c r="H576" s="52">
        <f t="shared" si="202"/>
        <v>801.7125000000002</v>
      </c>
      <c r="I576" s="2">
        <f t="shared" si="212"/>
        <v>28.732500000000005</v>
      </c>
      <c r="J576" s="2">
        <f>propocet!$L$2</f>
        <v>18.9375</v>
      </c>
      <c r="K576" s="2">
        <f>propocet!$L$5</f>
        <v>23.362499999999997</v>
      </c>
      <c r="L576" s="2">
        <f>propocet!$L$9</f>
        <v>22.787500000000001</v>
      </c>
      <c r="M576" s="2">
        <f>propocet!$L$11</f>
        <v>16.7</v>
      </c>
      <c r="N576" s="2">
        <f>propocet!$L$12</f>
        <v>25.5625</v>
      </c>
      <c r="O576" s="2">
        <f>propocet!$L$13</f>
        <v>16.225000000000001</v>
      </c>
      <c r="P576" s="61">
        <f t="shared" si="213"/>
        <v>28.732500000000005</v>
      </c>
      <c r="Q576" s="52">
        <v>30</v>
      </c>
      <c r="R576" s="2">
        <f t="shared" si="214"/>
        <v>11.0625</v>
      </c>
      <c r="S576" s="2">
        <f t="shared" si="215"/>
        <v>6.6375000000000028</v>
      </c>
      <c r="T576" s="2">
        <f t="shared" si="216"/>
        <v>7.2124999999999986</v>
      </c>
      <c r="U576" s="2">
        <f t="shared" si="217"/>
        <v>13.3</v>
      </c>
      <c r="V576" s="2">
        <f t="shared" si="218"/>
        <v>4.4375</v>
      </c>
      <c r="W576" s="2">
        <f t="shared" si="219"/>
        <v>13.774999999999999</v>
      </c>
      <c r="X576" s="2">
        <f t="shared" si="220"/>
        <v>1.2674999999999947</v>
      </c>
      <c r="Y576" s="2">
        <f t="shared" si="220"/>
        <v>1.2674999999999947</v>
      </c>
      <c r="Z576" s="2">
        <f t="shared" si="220"/>
        <v>1.2674999999999947</v>
      </c>
      <c r="AA576" s="2">
        <f t="shared" si="221"/>
        <v>56.425000000000004</v>
      </c>
      <c r="AB576" s="61">
        <f t="shared" si="222"/>
        <v>0</v>
      </c>
      <c r="AC576" s="61">
        <f t="shared" si="223"/>
        <v>56.425000000000004</v>
      </c>
      <c r="AD576" s="2">
        <f t="shared" si="224"/>
        <v>-1.2674999999999947</v>
      </c>
      <c r="AE576" s="2">
        <f t="shared" si="203"/>
        <v>6.3374999999999737</v>
      </c>
      <c r="AF576" s="52">
        <f t="shared" si="225"/>
        <v>62.762499999999974</v>
      </c>
      <c r="AG576" s="2">
        <f t="shared" si="204"/>
        <v>0</v>
      </c>
      <c r="AH576" s="67">
        <f t="shared" si="205"/>
        <v>0.19018939393939385</v>
      </c>
      <c r="AI576" s="67">
        <f t="shared" si="206"/>
        <v>0.80981060606060618</v>
      </c>
      <c r="AJ576" s="2">
        <f t="shared" si="207"/>
        <v>330.00000000000006</v>
      </c>
      <c r="AK576" s="2">
        <f t="shared" si="208"/>
        <v>990.00000000000023</v>
      </c>
    </row>
    <row r="577" spans="1:37">
      <c r="A577" t="s">
        <v>775</v>
      </c>
      <c r="B577">
        <v>16</v>
      </c>
      <c r="C577" s="2">
        <f>VLOOKUP(A577,LB460_CO!B:L,11,0)</f>
        <v>145.30000000000001</v>
      </c>
      <c r="D577" s="2">
        <f>'c'!$B$7</f>
        <v>47.125</v>
      </c>
      <c r="E577" s="2">
        <f t="shared" si="210"/>
        <v>192.42500000000001</v>
      </c>
      <c r="F577" s="2">
        <f>'c'!$E$8</f>
        <v>123.57500000000002</v>
      </c>
      <c r="G577" s="52">
        <f t="shared" si="211"/>
        <v>316</v>
      </c>
      <c r="H577" s="52">
        <f t="shared" si="202"/>
        <v>5056</v>
      </c>
      <c r="I577" s="2">
        <f t="shared" si="212"/>
        <v>38.484999999999999</v>
      </c>
      <c r="J577" s="2">
        <f>propocet!$L$2</f>
        <v>18.9375</v>
      </c>
      <c r="K577" s="2">
        <f>propocet!$L$5</f>
        <v>23.362499999999997</v>
      </c>
      <c r="L577" s="2">
        <f>propocet!$L$9</f>
        <v>22.787500000000001</v>
      </c>
      <c r="M577" s="2">
        <f>propocet!$L$11</f>
        <v>16.7</v>
      </c>
      <c r="N577" s="2">
        <f>propocet!$L$12</f>
        <v>25.5625</v>
      </c>
      <c r="O577" s="2">
        <f>propocet!$L$13</f>
        <v>16.225000000000001</v>
      </c>
      <c r="P577" s="61">
        <f t="shared" si="213"/>
        <v>38.484999999999999</v>
      </c>
      <c r="Q577" s="52">
        <v>30</v>
      </c>
      <c r="R577" s="2">
        <f t="shared" si="214"/>
        <v>11.0625</v>
      </c>
      <c r="S577" s="2">
        <f t="shared" si="215"/>
        <v>6.6375000000000028</v>
      </c>
      <c r="T577" s="2">
        <f t="shared" si="216"/>
        <v>7.2124999999999986</v>
      </c>
      <c r="U577" s="2">
        <f t="shared" si="217"/>
        <v>13.3</v>
      </c>
      <c r="V577" s="2">
        <f t="shared" si="218"/>
        <v>4.4375</v>
      </c>
      <c r="W577" s="2">
        <f t="shared" si="219"/>
        <v>13.774999999999999</v>
      </c>
      <c r="X577" s="2">
        <f t="shared" si="220"/>
        <v>-8.4849999999999994</v>
      </c>
      <c r="Y577" s="2">
        <f t="shared" si="220"/>
        <v>-8.4849999999999994</v>
      </c>
      <c r="Z577" s="2">
        <f t="shared" si="220"/>
        <v>-8.4849999999999994</v>
      </c>
      <c r="AA577" s="2">
        <f t="shared" si="221"/>
        <v>56.425000000000004</v>
      </c>
      <c r="AB577" s="61">
        <f t="shared" si="222"/>
        <v>50.91</v>
      </c>
      <c r="AC577" s="61">
        <f t="shared" si="223"/>
        <v>107.33500000000001</v>
      </c>
      <c r="AD577" s="2">
        <f t="shared" si="224"/>
        <v>8.4849999999999994</v>
      </c>
      <c r="AE577" s="2">
        <f t="shared" si="203"/>
        <v>0</v>
      </c>
      <c r="AF577" s="52">
        <f t="shared" si="225"/>
        <v>107.33500000000001</v>
      </c>
      <c r="AG577" s="2">
        <f t="shared" si="204"/>
        <v>42.424999999999997</v>
      </c>
      <c r="AH577" s="67">
        <f t="shared" si="205"/>
        <v>0.25354624588092178</v>
      </c>
      <c r="AI577" s="67">
        <f t="shared" si="206"/>
        <v>0.74645375411907822</v>
      </c>
      <c r="AJ577" s="2">
        <f t="shared" si="207"/>
        <v>423.33500000000004</v>
      </c>
      <c r="AK577" s="2">
        <f t="shared" si="208"/>
        <v>6773.3600000000006</v>
      </c>
    </row>
    <row r="578" spans="1:37">
      <c r="A578" t="s">
        <v>715</v>
      </c>
      <c r="B578">
        <v>1</v>
      </c>
      <c r="C578" s="2">
        <f>VLOOKUP(A578,LB460_CO!B:L,11,0)</f>
        <v>208.97500000000002</v>
      </c>
      <c r="D578" s="2">
        <f>'c'!$B$7</f>
        <v>47.125</v>
      </c>
      <c r="E578" s="2">
        <f t="shared" si="210"/>
        <v>256.10000000000002</v>
      </c>
      <c r="F578" s="2">
        <f>'c'!$E$8</f>
        <v>123.57500000000002</v>
      </c>
      <c r="G578" s="52">
        <f t="shared" si="211"/>
        <v>379.67500000000007</v>
      </c>
      <c r="H578" s="52">
        <f t="shared" si="202"/>
        <v>379.67500000000007</v>
      </c>
      <c r="I578" s="2">
        <f t="shared" si="212"/>
        <v>51.220000000000006</v>
      </c>
      <c r="J578" s="2">
        <f>propocet!$L$2</f>
        <v>18.9375</v>
      </c>
      <c r="K578" s="2">
        <f>propocet!$L$5</f>
        <v>23.362499999999997</v>
      </c>
      <c r="L578" s="2">
        <f>propocet!$L$9</f>
        <v>22.787500000000001</v>
      </c>
      <c r="M578" s="2">
        <f>propocet!$L$11</f>
        <v>16.7</v>
      </c>
      <c r="N578" s="2">
        <f>propocet!$L$12</f>
        <v>25.5625</v>
      </c>
      <c r="O578" s="2">
        <f>propocet!$L$13</f>
        <v>16.225000000000001</v>
      </c>
      <c r="P578" s="61">
        <f t="shared" si="213"/>
        <v>51.220000000000006</v>
      </c>
      <c r="Q578" s="52">
        <v>30</v>
      </c>
      <c r="R578" s="2">
        <f t="shared" si="214"/>
        <v>11.0625</v>
      </c>
      <c r="S578" s="2">
        <f t="shared" si="215"/>
        <v>6.6375000000000028</v>
      </c>
      <c r="T578" s="2">
        <f t="shared" si="216"/>
        <v>7.2124999999999986</v>
      </c>
      <c r="U578" s="2">
        <f t="shared" si="217"/>
        <v>13.3</v>
      </c>
      <c r="V578" s="2">
        <f t="shared" si="218"/>
        <v>4.4375</v>
      </c>
      <c r="W578" s="2">
        <f t="shared" si="219"/>
        <v>13.774999999999999</v>
      </c>
      <c r="X578" s="2">
        <f t="shared" si="220"/>
        <v>-21.220000000000006</v>
      </c>
      <c r="Y578" s="2">
        <f t="shared" si="220"/>
        <v>-21.220000000000006</v>
      </c>
      <c r="Z578" s="2">
        <f t="shared" si="220"/>
        <v>-21.220000000000006</v>
      </c>
      <c r="AA578" s="2">
        <f t="shared" si="221"/>
        <v>56.425000000000004</v>
      </c>
      <c r="AB578" s="61">
        <f t="shared" si="222"/>
        <v>127.32000000000004</v>
      </c>
      <c r="AC578" s="61">
        <f t="shared" si="223"/>
        <v>183.74500000000003</v>
      </c>
      <c r="AD578" s="2">
        <f t="shared" si="224"/>
        <v>21.220000000000006</v>
      </c>
      <c r="AE578" s="2">
        <f t="shared" si="203"/>
        <v>0</v>
      </c>
      <c r="AF578" s="52">
        <f t="shared" si="225"/>
        <v>183.74500000000003</v>
      </c>
      <c r="AG578" s="2">
        <f t="shared" si="204"/>
        <v>106.10000000000002</v>
      </c>
      <c r="AH578" s="67">
        <f t="shared" si="205"/>
        <v>0.32612438323098225</v>
      </c>
      <c r="AI578" s="67">
        <f t="shared" si="206"/>
        <v>0.67387561676901775</v>
      </c>
      <c r="AJ578" s="2">
        <f t="shared" si="207"/>
        <v>563.42000000000007</v>
      </c>
      <c r="AK578" s="2">
        <f t="shared" si="208"/>
        <v>563.42000000000007</v>
      </c>
    </row>
    <row r="579" spans="1:37">
      <c r="A579" t="s">
        <v>716</v>
      </c>
      <c r="B579">
        <v>1</v>
      </c>
      <c r="C579" s="2">
        <f>VLOOKUP(A579,LB460_CO!B:L,11,0)</f>
        <v>208.97500000000002</v>
      </c>
      <c r="D579" s="2">
        <f>'c'!$B$7</f>
        <v>47.125</v>
      </c>
      <c r="E579" s="2">
        <f t="shared" si="210"/>
        <v>256.10000000000002</v>
      </c>
      <c r="F579" s="2">
        <f>'c'!$E$8</f>
        <v>123.57500000000002</v>
      </c>
      <c r="G579" s="52">
        <f t="shared" si="211"/>
        <v>379.67500000000007</v>
      </c>
      <c r="H579" s="52">
        <f t="shared" ref="H579:H642" si="226">G579*B579</f>
        <v>379.67500000000007</v>
      </c>
      <c r="I579" s="2">
        <f t="shared" si="212"/>
        <v>51.220000000000006</v>
      </c>
      <c r="J579" s="2">
        <f>propocet!$L$2</f>
        <v>18.9375</v>
      </c>
      <c r="K579" s="2">
        <f>propocet!$L$5</f>
        <v>23.362499999999997</v>
      </c>
      <c r="L579" s="2">
        <f>propocet!$L$9</f>
        <v>22.787500000000001</v>
      </c>
      <c r="M579" s="2">
        <f>propocet!$L$11</f>
        <v>16.7</v>
      </c>
      <c r="N579" s="2">
        <f>propocet!$L$12</f>
        <v>25.5625</v>
      </c>
      <c r="O579" s="2">
        <f>propocet!$L$13</f>
        <v>16.225000000000001</v>
      </c>
      <c r="P579" s="61">
        <f t="shared" si="213"/>
        <v>51.220000000000006</v>
      </c>
      <c r="Q579" s="52">
        <v>30</v>
      </c>
      <c r="R579" s="2">
        <f t="shared" si="214"/>
        <v>11.0625</v>
      </c>
      <c r="S579" s="2">
        <f t="shared" si="215"/>
        <v>6.6375000000000028</v>
      </c>
      <c r="T579" s="2">
        <f t="shared" si="216"/>
        <v>7.2124999999999986</v>
      </c>
      <c r="U579" s="2">
        <f t="shared" si="217"/>
        <v>13.3</v>
      </c>
      <c r="V579" s="2">
        <f t="shared" si="218"/>
        <v>4.4375</v>
      </c>
      <c r="W579" s="2">
        <f t="shared" si="219"/>
        <v>13.774999999999999</v>
      </c>
      <c r="X579" s="2">
        <f t="shared" si="220"/>
        <v>-21.220000000000006</v>
      </c>
      <c r="Y579" s="2">
        <f t="shared" si="220"/>
        <v>-21.220000000000006</v>
      </c>
      <c r="Z579" s="2">
        <f t="shared" si="220"/>
        <v>-21.220000000000006</v>
      </c>
      <c r="AA579" s="2">
        <f t="shared" si="221"/>
        <v>56.425000000000004</v>
      </c>
      <c r="AB579" s="61">
        <f t="shared" si="222"/>
        <v>127.32000000000004</v>
      </c>
      <c r="AC579" s="61">
        <f t="shared" si="223"/>
        <v>183.74500000000003</v>
      </c>
      <c r="AD579" s="2">
        <f t="shared" si="224"/>
        <v>21.220000000000006</v>
      </c>
      <c r="AE579" s="2">
        <f t="shared" ref="AE579:AE642" si="227">IF(AD579&lt;0,(-1)*AD579*5,0)</f>
        <v>0</v>
      </c>
      <c r="AF579" s="52">
        <f t="shared" si="225"/>
        <v>183.74500000000003</v>
      </c>
      <c r="AG579" s="2">
        <f t="shared" ref="AG579:AG642" si="228">IF(AD579&gt;0,AD579*5,0)</f>
        <v>106.10000000000002</v>
      </c>
      <c r="AH579" s="67">
        <f t="shared" ref="AH579:AH642" si="229">AF579/(11*IF(AD579&gt;0,P579,Q579))</f>
        <v>0.32612438323098225</v>
      </c>
      <c r="AI579" s="67">
        <f t="shared" ref="AI579:AI642" si="230">1-AH579</f>
        <v>0.67387561676901775</v>
      </c>
      <c r="AJ579" s="2">
        <f t="shared" ref="AJ579:AJ642" si="231">AC579+G579+AE579</f>
        <v>563.42000000000007</v>
      </c>
      <c r="AK579" s="2">
        <f t="shared" ref="AK579:AK642" si="232">AJ579*B579</f>
        <v>563.42000000000007</v>
      </c>
    </row>
    <row r="580" spans="1:37" hidden="1">
      <c r="A580" t="s">
        <v>790</v>
      </c>
      <c r="B580">
        <v>7</v>
      </c>
      <c r="C580" s="2">
        <f>VLOOKUP(A580,LB460_CO!B:L,11,0)</f>
        <v>72.012499999999989</v>
      </c>
      <c r="D580" s="2">
        <f>'c'!$B$7</f>
        <v>47.125</v>
      </c>
      <c r="E580" s="2">
        <f t="shared" si="210"/>
        <v>119.13749999999999</v>
      </c>
      <c r="F580" s="2">
        <f>'c'!$E$8</f>
        <v>123.57500000000002</v>
      </c>
      <c r="G580" s="52">
        <f t="shared" si="211"/>
        <v>242.71250000000001</v>
      </c>
      <c r="H580" s="52">
        <f t="shared" si="226"/>
        <v>1698.9875</v>
      </c>
      <c r="I580" s="2">
        <f t="shared" si="212"/>
        <v>23.827499999999997</v>
      </c>
      <c r="J580" s="2">
        <f>propocet!$L$2</f>
        <v>18.9375</v>
      </c>
      <c r="K580" s="2">
        <f>propocet!$L$5</f>
        <v>23.362499999999997</v>
      </c>
      <c r="L580" s="2">
        <f>propocet!$L$9</f>
        <v>22.787500000000001</v>
      </c>
      <c r="M580" s="2">
        <f>propocet!$L$11</f>
        <v>16.7</v>
      </c>
      <c r="N580" s="2">
        <f>propocet!$L$12</f>
        <v>25.5625</v>
      </c>
      <c r="O580" s="2">
        <f>propocet!$L$13</f>
        <v>16.225000000000001</v>
      </c>
      <c r="P580" s="61">
        <f t="shared" si="213"/>
        <v>25.5625</v>
      </c>
      <c r="Q580" s="52">
        <v>30</v>
      </c>
      <c r="R580" s="2">
        <f t="shared" si="214"/>
        <v>11.0625</v>
      </c>
      <c r="S580" s="2">
        <f t="shared" si="215"/>
        <v>6.6375000000000028</v>
      </c>
      <c r="T580" s="2">
        <f t="shared" si="216"/>
        <v>7.2124999999999986</v>
      </c>
      <c r="U580" s="2">
        <f t="shared" si="217"/>
        <v>13.3</v>
      </c>
      <c r="V580" s="2">
        <f t="shared" si="218"/>
        <v>4.4375</v>
      </c>
      <c r="W580" s="2">
        <f t="shared" si="219"/>
        <v>13.774999999999999</v>
      </c>
      <c r="X580" s="2">
        <f t="shared" si="220"/>
        <v>6.172500000000003</v>
      </c>
      <c r="Y580" s="2">
        <f t="shared" si="220"/>
        <v>6.172500000000003</v>
      </c>
      <c r="Z580" s="2">
        <f t="shared" si="220"/>
        <v>6.172500000000003</v>
      </c>
      <c r="AA580" s="2">
        <f t="shared" si="221"/>
        <v>56.425000000000004</v>
      </c>
      <c r="AB580" s="61">
        <f t="shared" si="222"/>
        <v>0</v>
      </c>
      <c r="AC580" s="61">
        <f t="shared" si="223"/>
        <v>56.425000000000004</v>
      </c>
      <c r="AD580" s="2">
        <f t="shared" si="224"/>
        <v>-4.4375</v>
      </c>
      <c r="AE580" s="2">
        <f t="shared" si="227"/>
        <v>22.1875</v>
      </c>
      <c r="AF580" s="52">
        <f t="shared" si="225"/>
        <v>78.612500000000011</v>
      </c>
      <c r="AG580" s="2">
        <f t="shared" si="228"/>
        <v>0</v>
      </c>
      <c r="AH580" s="67">
        <f t="shared" si="229"/>
        <v>0.238219696969697</v>
      </c>
      <c r="AI580" s="67">
        <f t="shared" si="230"/>
        <v>0.76178030303030297</v>
      </c>
      <c r="AJ580" s="2">
        <f t="shared" si="231"/>
        <v>321.32499999999999</v>
      </c>
      <c r="AK580" s="2">
        <f t="shared" si="232"/>
        <v>2249.2750000000001</v>
      </c>
    </row>
    <row r="581" spans="1:37">
      <c r="A581" t="s">
        <v>372</v>
      </c>
      <c r="B581">
        <v>1</v>
      </c>
      <c r="C581" s="2">
        <f>VLOOKUP(A581,LB460_CO!B:L,11,0)</f>
        <v>221.01249999999999</v>
      </c>
      <c r="D581" s="2">
        <f>'c'!$B$7</f>
        <v>47.125</v>
      </c>
      <c r="E581" s="2">
        <f t="shared" si="210"/>
        <v>268.13749999999999</v>
      </c>
      <c r="F581" s="2">
        <f>'c'!$E$8</f>
        <v>123.57500000000002</v>
      </c>
      <c r="G581" s="52">
        <f t="shared" si="211"/>
        <v>391.71249999999998</v>
      </c>
      <c r="H581" s="52">
        <f t="shared" si="226"/>
        <v>391.71249999999998</v>
      </c>
      <c r="I581" s="2">
        <f t="shared" si="212"/>
        <v>53.627499999999998</v>
      </c>
      <c r="J581" s="2">
        <f>propocet!$L$2</f>
        <v>18.9375</v>
      </c>
      <c r="K581" s="2">
        <f>propocet!$L$5</f>
        <v>23.362499999999997</v>
      </c>
      <c r="L581" s="2">
        <f>propocet!$L$9</f>
        <v>22.787500000000001</v>
      </c>
      <c r="M581" s="2">
        <f>propocet!$L$11</f>
        <v>16.7</v>
      </c>
      <c r="N581" s="2">
        <f>propocet!$L$12</f>
        <v>25.5625</v>
      </c>
      <c r="O581" s="2">
        <f>propocet!$L$13</f>
        <v>16.225000000000001</v>
      </c>
      <c r="P581" s="61">
        <f t="shared" si="213"/>
        <v>53.627499999999998</v>
      </c>
      <c r="Q581" s="52">
        <v>30</v>
      </c>
      <c r="R581" s="2">
        <f t="shared" si="214"/>
        <v>11.0625</v>
      </c>
      <c r="S581" s="2">
        <f t="shared" si="215"/>
        <v>6.6375000000000028</v>
      </c>
      <c r="T581" s="2">
        <f t="shared" si="216"/>
        <v>7.2124999999999986</v>
      </c>
      <c r="U581" s="2">
        <f t="shared" si="217"/>
        <v>13.3</v>
      </c>
      <c r="V581" s="2">
        <f t="shared" si="218"/>
        <v>4.4375</v>
      </c>
      <c r="W581" s="2">
        <f t="shared" si="219"/>
        <v>13.774999999999999</v>
      </c>
      <c r="X581" s="2">
        <f t="shared" si="220"/>
        <v>-23.627499999999998</v>
      </c>
      <c r="Y581" s="2">
        <f t="shared" si="220"/>
        <v>-23.627499999999998</v>
      </c>
      <c r="Z581" s="2">
        <f t="shared" si="220"/>
        <v>-23.627499999999998</v>
      </c>
      <c r="AA581" s="2">
        <f t="shared" si="221"/>
        <v>56.425000000000004</v>
      </c>
      <c r="AB581" s="61">
        <f t="shared" si="222"/>
        <v>141.76499999999999</v>
      </c>
      <c r="AC581" s="61">
        <f t="shared" si="223"/>
        <v>198.19</v>
      </c>
      <c r="AD581" s="2">
        <f t="shared" si="224"/>
        <v>23.627499999999998</v>
      </c>
      <c r="AE581" s="2">
        <f t="shared" si="227"/>
        <v>0</v>
      </c>
      <c r="AF581" s="52">
        <f t="shared" si="225"/>
        <v>198.19</v>
      </c>
      <c r="AG581" s="2">
        <f t="shared" si="228"/>
        <v>118.13749999999999</v>
      </c>
      <c r="AH581" s="67">
        <f t="shared" si="229"/>
        <v>0.33597077483143406</v>
      </c>
      <c r="AI581" s="67">
        <f t="shared" si="230"/>
        <v>0.664029225168566</v>
      </c>
      <c r="AJ581" s="2">
        <f t="shared" si="231"/>
        <v>589.90249999999992</v>
      </c>
      <c r="AK581" s="2">
        <f t="shared" si="232"/>
        <v>589.90249999999992</v>
      </c>
    </row>
    <row r="582" spans="1:37">
      <c r="A582" t="s">
        <v>200</v>
      </c>
      <c r="B582">
        <v>16</v>
      </c>
      <c r="C582" s="2">
        <f>VLOOKUP(A582,LB460_CO!B:L,11,0)</f>
        <v>126.01458333333333</v>
      </c>
      <c r="D582" s="2">
        <f>'c'!$B$7</f>
        <v>47.125</v>
      </c>
      <c r="E582" s="2">
        <f t="shared" si="210"/>
        <v>173.13958333333335</v>
      </c>
      <c r="F582" s="2">
        <f>'c'!$E$8</f>
        <v>123.57500000000002</v>
      </c>
      <c r="G582" s="52">
        <f t="shared" si="211"/>
        <v>296.71458333333339</v>
      </c>
      <c r="H582" s="52">
        <f t="shared" si="226"/>
        <v>4747.4333333333343</v>
      </c>
      <c r="I582" s="2">
        <f t="shared" si="212"/>
        <v>34.627916666666671</v>
      </c>
      <c r="J582" s="2">
        <f>propocet!$L$2</f>
        <v>18.9375</v>
      </c>
      <c r="K582" s="2">
        <f>propocet!$L$5</f>
        <v>23.362499999999997</v>
      </c>
      <c r="L582" s="2">
        <f>propocet!$L$9</f>
        <v>22.787500000000001</v>
      </c>
      <c r="M582" s="2">
        <f>propocet!$L$11</f>
        <v>16.7</v>
      </c>
      <c r="N582" s="2">
        <f>propocet!$L$12</f>
        <v>25.5625</v>
      </c>
      <c r="O582" s="2">
        <f>propocet!$L$13</f>
        <v>16.225000000000001</v>
      </c>
      <c r="P582" s="61">
        <f t="shared" si="213"/>
        <v>34.627916666666671</v>
      </c>
      <c r="Q582" s="52">
        <v>30</v>
      </c>
      <c r="R582" s="2">
        <f t="shared" si="214"/>
        <v>11.0625</v>
      </c>
      <c r="S582" s="2">
        <f t="shared" si="215"/>
        <v>6.6375000000000028</v>
      </c>
      <c r="T582" s="2">
        <f t="shared" si="216"/>
        <v>7.2124999999999986</v>
      </c>
      <c r="U582" s="2">
        <f t="shared" si="217"/>
        <v>13.3</v>
      </c>
      <c r="V582" s="2">
        <f t="shared" si="218"/>
        <v>4.4375</v>
      </c>
      <c r="W582" s="2">
        <f t="shared" si="219"/>
        <v>13.774999999999999</v>
      </c>
      <c r="X582" s="2">
        <f t="shared" si="220"/>
        <v>-4.6279166666666711</v>
      </c>
      <c r="Y582" s="2">
        <f t="shared" si="220"/>
        <v>-4.6279166666666711</v>
      </c>
      <c r="Z582" s="2">
        <f t="shared" si="220"/>
        <v>-4.6279166666666711</v>
      </c>
      <c r="AA582" s="2">
        <f t="shared" si="221"/>
        <v>56.425000000000004</v>
      </c>
      <c r="AB582" s="61">
        <f t="shared" si="222"/>
        <v>27.767500000000027</v>
      </c>
      <c r="AC582" s="61">
        <f t="shared" si="223"/>
        <v>84.192500000000024</v>
      </c>
      <c r="AD582" s="2">
        <f t="shared" si="224"/>
        <v>4.6279166666666711</v>
      </c>
      <c r="AE582" s="2">
        <f t="shared" si="227"/>
        <v>0</v>
      </c>
      <c r="AF582" s="52">
        <f t="shared" si="225"/>
        <v>84.192500000000024</v>
      </c>
      <c r="AG582" s="2">
        <f t="shared" si="228"/>
        <v>23.139583333333356</v>
      </c>
      <c r="AH582" s="67">
        <f t="shared" si="229"/>
        <v>0.22103159453803806</v>
      </c>
      <c r="AI582" s="67">
        <f t="shared" si="230"/>
        <v>0.77896840546196189</v>
      </c>
      <c r="AJ582" s="2">
        <f t="shared" si="231"/>
        <v>380.90708333333339</v>
      </c>
      <c r="AK582" s="2">
        <f t="shared" si="232"/>
        <v>6094.5133333333342</v>
      </c>
    </row>
    <row r="583" spans="1:37">
      <c r="A583" t="s">
        <v>450</v>
      </c>
      <c r="B583">
        <v>2</v>
      </c>
      <c r="C583" s="2">
        <f>VLOOKUP(A583,LB460_CO!B:L,11,0)</f>
        <v>193.03749999999999</v>
      </c>
      <c r="D583" s="2">
        <f>'c'!$B$7</f>
        <v>47.125</v>
      </c>
      <c r="E583" s="2">
        <f t="shared" si="210"/>
        <v>240.16249999999999</v>
      </c>
      <c r="F583" s="2">
        <f>'c'!$E$8</f>
        <v>123.57500000000002</v>
      </c>
      <c r="G583" s="52">
        <f t="shared" si="211"/>
        <v>363.73750000000001</v>
      </c>
      <c r="H583" s="52">
        <f t="shared" si="226"/>
        <v>727.47500000000002</v>
      </c>
      <c r="I583" s="2">
        <f t="shared" si="212"/>
        <v>48.032499999999999</v>
      </c>
      <c r="J583" s="2">
        <f>propocet!$L$2</f>
        <v>18.9375</v>
      </c>
      <c r="K583" s="2">
        <f>propocet!$L$5</f>
        <v>23.362499999999997</v>
      </c>
      <c r="L583" s="2">
        <f>propocet!$L$9</f>
        <v>22.787500000000001</v>
      </c>
      <c r="M583" s="2">
        <f>propocet!$L$11</f>
        <v>16.7</v>
      </c>
      <c r="N583" s="2">
        <f>propocet!$L$12</f>
        <v>25.5625</v>
      </c>
      <c r="O583" s="2">
        <f>propocet!$L$13</f>
        <v>16.225000000000001</v>
      </c>
      <c r="P583" s="61">
        <f t="shared" si="213"/>
        <v>48.032499999999999</v>
      </c>
      <c r="Q583" s="52">
        <v>30</v>
      </c>
      <c r="R583" s="2">
        <f t="shared" si="214"/>
        <v>11.0625</v>
      </c>
      <c r="S583" s="2">
        <f t="shared" si="215"/>
        <v>6.6375000000000028</v>
      </c>
      <c r="T583" s="2">
        <f t="shared" si="216"/>
        <v>7.2124999999999986</v>
      </c>
      <c r="U583" s="2">
        <f t="shared" si="217"/>
        <v>13.3</v>
      </c>
      <c r="V583" s="2">
        <f t="shared" si="218"/>
        <v>4.4375</v>
      </c>
      <c r="W583" s="2">
        <f t="shared" si="219"/>
        <v>13.774999999999999</v>
      </c>
      <c r="X583" s="2">
        <f t="shared" si="220"/>
        <v>-18.032499999999999</v>
      </c>
      <c r="Y583" s="2">
        <f t="shared" si="220"/>
        <v>-18.032499999999999</v>
      </c>
      <c r="Z583" s="2">
        <f t="shared" si="220"/>
        <v>-18.032499999999999</v>
      </c>
      <c r="AA583" s="2">
        <f t="shared" si="221"/>
        <v>56.425000000000004</v>
      </c>
      <c r="AB583" s="61">
        <f t="shared" si="222"/>
        <v>108.19499999999999</v>
      </c>
      <c r="AC583" s="61">
        <f t="shared" si="223"/>
        <v>164.62</v>
      </c>
      <c r="AD583" s="2">
        <f t="shared" si="224"/>
        <v>18.032499999999999</v>
      </c>
      <c r="AE583" s="2">
        <f t="shared" si="227"/>
        <v>0</v>
      </c>
      <c r="AF583" s="52">
        <f t="shared" si="225"/>
        <v>164.62</v>
      </c>
      <c r="AG583" s="2">
        <f t="shared" si="228"/>
        <v>90.162499999999994</v>
      </c>
      <c r="AH583" s="67">
        <f t="shared" si="229"/>
        <v>0.31156934461988334</v>
      </c>
      <c r="AI583" s="67">
        <f t="shared" si="230"/>
        <v>0.68843065538011672</v>
      </c>
      <c r="AJ583" s="2">
        <f t="shared" si="231"/>
        <v>528.35750000000007</v>
      </c>
      <c r="AK583" s="2">
        <f t="shared" si="232"/>
        <v>1056.7150000000001</v>
      </c>
    </row>
    <row r="584" spans="1:37">
      <c r="A584" t="s">
        <v>373</v>
      </c>
      <c r="B584">
        <v>2</v>
      </c>
      <c r="C584" s="2">
        <f>VLOOKUP(A584,LB460_CO!B:L,11,0)</f>
        <v>189.88333333333333</v>
      </c>
      <c r="D584" s="2">
        <f>'c'!$B$7</f>
        <v>47.125</v>
      </c>
      <c r="E584" s="2">
        <f t="shared" si="210"/>
        <v>237.00833333333333</v>
      </c>
      <c r="F584" s="2">
        <f>'c'!$E$8</f>
        <v>123.57500000000002</v>
      </c>
      <c r="G584" s="52">
        <f t="shared" si="211"/>
        <v>360.58333333333337</v>
      </c>
      <c r="H584" s="52">
        <f t="shared" si="226"/>
        <v>721.16666666666674</v>
      </c>
      <c r="I584" s="2">
        <f t="shared" si="212"/>
        <v>47.401666666666664</v>
      </c>
      <c r="J584" s="2">
        <f>propocet!$L$2</f>
        <v>18.9375</v>
      </c>
      <c r="K584" s="2">
        <f>propocet!$L$5</f>
        <v>23.362499999999997</v>
      </c>
      <c r="L584" s="2">
        <f>propocet!$L$9</f>
        <v>22.787500000000001</v>
      </c>
      <c r="M584" s="2">
        <f>propocet!$L$11</f>
        <v>16.7</v>
      </c>
      <c r="N584" s="2">
        <f>propocet!$L$12</f>
        <v>25.5625</v>
      </c>
      <c r="O584" s="2">
        <f>propocet!$L$13</f>
        <v>16.225000000000001</v>
      </c>
      <c r="P584" s="61">
        <f t="shared" si="213"/>
        <v>47.401666666666664</v>
      </c>
      <c r="Q584" s="52">
        <v>30</v>
      </c>
      <c r="R584" s="2">
        <f t="shared" si="214"/>
        <v>11.0625</v>
      </c>
      <c r="S584" s="2">
        <f t="shared" si="215"/>
        <v>6.6375000000000028</v>
      </c>
      <c r="T584" s="2">
        <f t="shared" si="216"/>
        <v>7.2124999999999986</v>
      </c>
      <c r="U584" s="2">
        <f t="shared" si="217"/>
        <v>13.3</v>
      </c>
      <c r="V584" s="2">
        <f t="shared" si="218"/>
        <v>4.4375</v>
      </c>
      <c r="W584" s="2">
        <f t="shared" si="219"/>
        <v>13.774999999999999</v>
      </c>
      <c r="X584" s="2">
        <f t="shared" si="220"/>
        <v>-17.401666666666664</v>
      </c>
      <c r="Y584" s="2">
        <f t="shared" si="220"/>
        <v>-17.401666666666664</v>
      </c>
      <c r="Z584" s="2">
        <f t="shared" si="220"/>
        <v>-17.401666666666664</v>
      </c>
      <c r="AA584" s="2">
        <f t="shared" si="221"/>
        <v>56.425000000000004</v>
      </c>
      <c r="AB584" s="61">
        <f t="shared" si="222"/>
        <v>104.40999999999998</v>
      </c>
      <c r="AC584" s="61">
        <f t="shared" si="223"/>
        <v>160.83499999999998</v>
      </c>
      <c r="AD584" s="2">
        <f t="shared" si="224"/>
        <v>17.401666666666664</v>
      </c>
      <c r="AE584" s="2">
        <f t="shared" si="227"/>
        <v>0</v>
      </c>
      <c r="AF584" s="52">
        <f t="shared" si="225"/>
        <v>160.83499999999998</v>
      </c>
      <c r="AG584" s="2">
        <f t="shared" si="228"/>
        <v>87.008333333333326</v>
      </c>
      <c r="AH584" s="67">
        <f t="shared" si="229"/>
        <v>0.30845674138807289</v>
      </c>
      <c r="AI584" s="67">
        <f t="shared" si="230"/>
        <v>0.69154325861192711</v>
      </c>
      <c r="AJ584" s="2">
        <f t="shared" si="231"/>
        <v>521.41833333333329</v>
      </c>
      <c r="AK584" s="2">
        <f t="shared" si="232"/>
        <v>1042.8366666666666</v>
      </c>
    </row>
    <row r="585" spans="1:37">
      <c r="A585" t="s">
        <v>733</v>
      </c>
      <c r="B585">
        <v>1</v>
      </c>
      <c r="C585" s="2">
        <f>VLOOKUP(A585,LB460_CO!B:L,11,0)</f>
        <v>206.11250000000001</v>
      </c>
      <c r="D585" s="2">
        <f>'c'!$B$7</f>
        <v>47.125</v>
      </c>
      <c r="E585" s="2">
        <f t="shared" si="210"/>
        <v>253.23750000000001</v>
      </c>
      <c r="F585" s="2">
        <f>'c'!$E$8</f>
        <v>123.57500000000002</v>
      </c>
      <c r="G585" s="52">
        <f t="shared" si="211"/>
        <v>376.8125</v>
      </c>
      <c r="H585" s="52">
        <f t="shared" si="226"/>
        <v>376.8125</v>
      </c>
      <c r="I585" s="2">
        <f t="shared" si="212"/>
        <v>50.647500000000001</v>
      </c>
      <c r="J585" s="2">
        <f>propocet!$L$2</f>
        <v>18.9375</v>
      </c>
      <c r="K585" s="2">
        <f>propocet!$L$5</f>
        <v>23.362499999999997</v>
      </c>
      <c r="L585" s="2">
        <f>propocet!$L$9</f>
        <v>22.787500000000001</v>
      </c>
      <c r="M585" s="2">
        <f>propocet!$L$11</f>
        <v>16.7</v>
      </c>
      <c r="N585" s="2">
        <f>propocet!$L$12</f>
        <v>25.5625</v>
      </c>
      <c r="O585" s="2">
        <f>propocet!$L$13</f>
        <v>16.225000000000001</v>
      </c>
      <c r="P585" s="61">
        <f t="shared" si="213"/>
        <v>50.647500000000001</v>
      </c>
      <c r="Q585" s="52">
        <v>30</v>
      </c>
      <c r="R585" s="2">
        <f t="shared" si="214"/>
        <v>11.0625</v>
      </c>
      <c r="S585" s="2">
        <f t="shared" si="215"/>
        <v>6.6375000000000028</v>
      </c>
      <c r="T585" s="2">
        <f t="shared" si="216"/>
        <v>7.2124999999999986</v>
      </c>
      <c r="U585" s="2">
        <f t="shared" si="217"/>
        <v>13.3</v>
      </c>
      <c r="V585" s="2">
        <f t="shared" si="218"/>
        <v>4.4375</v>
      </c>
      <c r="W585" s="2">
        <f t="shared" si="219"/>
        <v>13.774999999999999</v>
      </c>
      <c r="X585" s="2">
        <f t="shared" si="220"/>
        <v>-20.647500000000001</v>
      </c>
      <c r="Y585" s="2">
        <f t="shared" si="220"/>
        <v>-20.647500000000001</v>
      </c>
      <c r="Z585" s="2">
        <f t="shared" si="220"/>
        <v>-20.647500000000001</v>
      </c>
      <c r="AA585" s="2">
        <f t="shared" si="221"/>
        <v>56.425000000000004</v>
      </c>
      <c r="AB585" s="61">
        <f t="shared" si="222"/>
        <v>123.88500000000001</v>
      </c>
      <c r="AC585" s="61">
        <f t="shared" si="223"/>
        <v>180.31</v>
      </c>
      <c r="AD585" s="2">
        <f t="shared" si="224"/>
        <v>20.647500000000001</v>
      </c>
      <c r="AE585" s="2">
        <f t="shared" si="227"/>
        <v>0</v>
      </c>
      <c r="AF585" s="52">
        <f t="shared" si="225"/>
        <v>180.31</v>
      </c>
      <c r="AG585" s="2">
        <f t="shared" si="228"/>
        <v>103.23750000000001</v>
      </c>
      <c r="AH585" s="67">
        <f t="shared" si="229"/>
        <v>0.32364515882952133</v>
      </c>
      <c r="AI585" s="67">
        <f t="shared" si="230"/>
        <v>0.67635484117047873</v>
      </c>
      <c r="AJ585" s="2">
        <f t="shared" si="231"/>
        <v>557.12249999999995</v>
      </c>
      <c r="AK585" s="2">
        <f t="shared" si="232"/>
        <v>557.12249999999995</v>
      </c>
    </row>
    <row r="586" spans="1:37">
      <c r="A586" t="s">
        <v>734</v>
      </c>
      <c r="B586">
        <v>1</v>
      </c>
      <c r="C586" s="2">
        <f>VLOOKUP(A586,LB460_CO!B:L,11,0)</f>
        <v>206.11250000000001</v>
      </c>
      <c r="D586" s="2">
        <f>'c'!$B$7</f>
        <v>47.125</v>
      </c>
      <c r="E586" s="2">
        <f t="shared" si="210"/>
        <v>253.23750000000001</v>
      </c>
      <c r="F586" s="2">
        <f>'c'!$E$8</f>
        <v>123.57500000000002</v>
      </c>
      <c r="G586" s="52">
        <f t="shared" si="211"/>
        <v>376.8125</v>
      </c>
      <c r="H586" s="52">
        <f t="shared" si="226"/>
        <v>376.8125</v>
      </c>
      <c r="I586" s="2">
        <f t="shared" si="212"/>
        <v>50.647500000000001</v>
      </c>
      <c r="J586" s="2">
        <f>propocet!$L$2</f>
        <v>18.9375</v>
      </c>
      <c r="K586" s="2">
        <f>propocet!$L$5</f>
        <v>23.362499999999997</v>
      </c>
      <c r="L586" s="2">
        <f>propocet!$L$9</f>
        <v>22.787500000000001</v>
      </c>
      <c r="M586" s="2">
        <f>propocet!$L$11</f>
        <v>16.7</v>
      </c>
      <c r="N586" s="2">
        <f>propocet!$L$12</f>
        <v>25.5625</v>
      </c>
      <c r="O586" s="2">
        <f>propocet!$L$13</f>
        <v>16.225000000000001</v>
      </c>
      <c r="P586" s="61">
        <f t="shared" si="213"/>
        <v>50.647500000000001</v>
      </c>
      <c r="Q586" s="52">
        <v>30</v>
      </c>
      <c r="R586" s="2">
        <f t="shared" si="214"/>
        <v>11.0625</v>
      </c>
      <c r="S586" s="2">
        <f t="shared" si="215"/>
        <v>6.6375000000000028</v>
      </c>
      <c r="T586" s="2">
        <f t="shared" si="216"/>
        <v>7.2124999999999986</v>
      </c>
      <c r="U586" s="2">
        <f t="shared" si="217"/>
        <v>13.3</v>
      </c>
      <c r="V586" s="2">
        <f t="shared" si="218"/>
        <v>4.4375</v>
      </c>
      <c r="W586" s="2">
        <f t="shared" si="219"/>
        <v>13.774999999999999</v>
      </c>
      <c r="X586" s="2">
        <f t="shared" si="220"/>
        <v>-20.647500000000001</v>
      </c>
      <c r="Y586" s="2">
        <f t="shared" si="220"/>
        <v>-20.647500000000001</v>
      </c>
      <c r="Z586" s="2">
        <f t="shared" si="220"/>
        <v>-20.647500000000001</v>
      </c>
      <c r="AA586" s="2">
        <f t="shared" si="221"/>
        <v>56.425000000000004</v>
      </c>
      <c r="AB586" s="61">
        <f t="shared" si="222"/>
        <v>123.88500000000001</v>
      </c>
      <c r="AC586" s="61">
        <f t="shared" si="223"/>
        <v>180.31</v>
      </c>
      <c r="AD586" s="2">
        <f t="shared" si="224"/>
        <v>20.647500000000001</v>
      </c>
      <c r="AE586" s="2">
        <f t="shared" si="227"/>
        <v>0</v>
      </c>
      <c r="AF586" s="52">
        <f t="shared" si="225"/>
        <v>180.31</v>
      </c>
      <c r="AG586" s="2">
        <f t="shared" si="228"/>
        <v>103.23750000000001</v>
      </c>
      <c r="AH586" s="67">
        <f t="shared" si="229"/>
        <v>0.32364515882952133</v>
      </c>
      <c r="AI586" s="67">
        <f t="shared" si="230"/>
        <v>0.67635484117047873</v>
      </c>
      <c r="AJ586" s="2">
        <f t="shared" si="231"/>
        <v>557.12249999999995</v>
      </c>
      <c r="AK586" s="2">
        <f t="shared" si="232"/>
        <v>557.12249999999995</v>
      </c>
    </row>
    <row r="587" spans="1:37">
      <c r="A587" t="s">
        <v>735</v>
      </c>
      <c r="B587">
        <v>1</v>
      </c>
      <c r="C587" s="2">
        <f>VLOOKUP(A587,LB460_CO!B:L,11,0)</f>
        <v>174.98333333333335</v>
      </c>
      <c r="D587" s="2">
        <f>'c'!$B$7</f>
        <v>47.125</v>
      </c>
      <c r="E587" s="2">
        <f t="shared" si="210"/>
        <v>222.10833333333335</v>
      </c>
      <c r="F587" s="2">
        <f>'c'!$E$8</f>
        <v>123.57500000000002</v>
      </c>
      <c r="G587" s="52">
        <f t="shared" si="211"/>
        <v>345.68333333333339</v>
      </c>
      <c r="H587" s="52">
        <f t="shared" si="226"/>
        <v>345.68333333333339</v>
      </c>
      <c r="I587" s="2">
        <f t="shared" si="212"/>
        <v>44.421666666666667</v>
      </c>
      <c r="J587" s="2">
        <f>propocet!$L$2</f>
        <v>18.9375</v>
      </c>
      <c r="K587" s="2">
        <f>propocet!$L$5</f>
        <v>23.362499999999997</v>
      </c>
      <c r="L587" s="2">
        <f>propocet!$L$9</f>
        <v>22.787500000000001</v>
      </c>
      <c r="M587" s="2">
        <f>propocet!$L$11</f>
        <v>16.7</v>
      </c>
      <c r="N587" s="2">
        <f>propocet!$L$12</f>
        <v>25.5625</v>
      </c>
      <c r="O587" s="2">
        <f>propocet!$L$13</f>
        <v>16.225000000000001</v>
      </c>
      <c r="P587" s="61">
        <f t="shared" si="213"/>
        <v>44.421666666666667</v>
      </c>
      <c r="Q587" s="52">
        <v>30</v>
      </c>
      <c r="R587" s="2">
        <f t="shared" si="214"/>
        <v>11.0625</v>
      </c>
      <c r="S587" s="2">
        <f t="shared" si="215"/>
        <v>6.6375000000000028</v>
      </c>
      <c r="T587" s="2">
        <f t="shared" si="216"/>
        <v>7.2124999999999986</v>
      </c>
      <c r="U587" s="2">
        <f t="shared" si="217"/>
        <v>13.3</v>
      </c>
      <c r="V587" s="2">
        <f t="shared" si="218"/>
        <v>4.4375</v>
      </c>
      <c r="W587" s="2">
        <f t="shared" si="219"/>
        <v>13.774999999999999</v>
      </c>
      <c r="X587" s="2">
        <f t="shared" si="220"/>
        <v>-14.421666666666667</v>
      </c>
      <c r="Y587" s="2">
        <f t="shared" si="220"/>
        <v>-14.421666666666667</v>
      </c>
      <c r="Z587" s="2">
        <f t="shared" si="220"/>
        <v>-14.421666666666667</v>
      </c>
      <c r="AA587" s="2">
        <f t="shared" si="221"/>
        <v>56.425000000000004</v>
      </c>
      <c r="AB587" s="61">
        <f t="shared" si="222"/>
        <v>86.53</v>
      </c>
      <c r="AC587" s="61">
        <f t="shared" si="223"/>
        <v>142.95500000000001</v>
      </c>
      <c r="AD587" s="2">
        <f t="shared" si="224"/>
        <v>14.421666666666667</v>
      </c>
      <c r="AE587" s="2">
        <f t="shared" si="227"/>
        <v>0</v>
      </c>
      <c r="AF587" s="52">
        <f t="shared" si="225"/>
        <v>142.95500000000001</v>
      </c>
      <c r="AG587" s="2">
        <f t="shared" si="228"/>
        <v>72.108333333333334</v>
      </c>
      <c r="AH587" s="67">
        <f t="shared" si="229"/>
        <v>0.29255789046431752</v>
      </c>
      <c r="AI587" s="67">
        <f t="shared" si="230"/>
        <v>0.70744210953568243</v>
      </c>
      <c r="AJ587" s="2">
        <f t="shared" si="231"/>
        <v>488.63833333333343</v>
      </c>
      <c r="AK587" s="2">
        <f t="shared" si="232"/>
        <v>488.63833333333343</v>
      </c>
    </row>
    <row r="588" spans="1:37">
      <c r="A588" t="s">
        <v>736</v>
      </c>
      <c r="B588">
        <v>1</v>
      </c>
      <c r="C588" s="2">
        <f>VLOOKUP(A588,LB460_CO!B:L,11,0)</f>
        <v>174.98333333333335</v>
      </c>
      <c r="D588" s="2">
        <f>'c'!$B$7</f>
        <v>47.125</v>
      </c>
      <c r="E588" s="2">
        <f t="shared" si="210"/>
        <v>222.10833333333335</v>
      </c>
      <c r="F588" s="2">
        <f>'c'!$E$8</f>
        <v>123.57500000000002</v>
      </c>
      <c r="G588" s="52">
        <f t="shared" si="211"/>
        <v>345.68333333333339</v>
      </c>
      <c r="H588" s="52">
        <f t="shared" si="226"/>
        <v>345.68333333333339</v>
      </c>
      <c r="I588" s="2">
        <f t="shared" si="212"/>
        <v>44.421666666666667</v>
      </c>
      <c r="J588" s="2">
        <f>propocet!$L$2</f>
        <v>18.9375</v>
      </c>
      <c r="K588" s="2">
        <f>propocet!$L$5</f>
        <v>23.362499999999997</v>
      </c>
      <c r="L588" s="2">
        <f>propocet!$L$9</f>
        <v>22.787500000000001</v>
      </c>
      <c r="M588" s="2">
        <f>propocet!$L$11</f>
        <v>16.7</v>
      </c>
      <c r="N588" s="2">
        <f>propocet!$L$12</f>
        <v>25.5625</v>
      </c>
      <c r="O588" s="2">
        <f>propocet!$L$13</f>
        <v>16.225000000000001</v>
      </c>
      <c r="P588" s="61">
        <f t="shared" si="213"/>
        <v>44.421666666666667</v>
      </c>
      <c r="Q588" s="52">
        <v>30</v>
      </c>
      <c r="R588" s="2">
        <f t="shared" si="214"/>
        <v>11.0625</v>
      </c>
      <c r="S588" s="2">
        <f t="shared" si="215"/>
        <v>6.6375000000000028</v>
      </c>
      <c r="T588" s="2">
        <f t="shared" si="216"/>
        <v>7.2124999999999986</v>
      </c>
      <c r="U588" s="2">
        <f t="shared" si="217"/>
        <v>13.3</v>
      </c>
      <c r="V588" s="2">
        <f t="shared" si="218"/>
        <v>4.4375</v>
      </c>
      <c r="W588" s="2">
        <f t="shared" si="219"/>
        <v>13.774999999999999</v>
      </c>
      <c r="X588" s="2">
        <f t="shared" si="220"/>
        <v>-14.421666666666667</v>
      </c>
      <c r="Y588" s="2">
        <f t="shared" si="220"/>
        <v>-14.421666666666667</v>
      </c>
      <c r="Z588" s="2">
        <f t="shared" si="220"/>
        <v>-14.421666666666667</v>
      </c>
      <c r="AA588" s="2">
        <f t="shared" si="221"/>
        <v>56.425000000000004</v>
      </c>
      <c r="AB588" s="61">
        <f t="shared" si="222"/>
        <v>86.53</v>
      </c>
      <c r="AC588" s="61">
        <f t="shared" si="223"/>
        <v>142.95500000000001</v>
      </c>
      <c r="AD588" s="2">
        <f t="shared" si="224"/>
        <v>14.421666666666667</v>
      </c>
      <c r="AE588" s="2">
        <f t="shared" si="227"/>
        <v>0</v>
      </c>
      <c r="AF588" s="52">
        <f t="shared" si="225"/>
        <v>142.95500000000001</v>
      </c>
      <c r="AG588" s="2">
        <f t="shared" si="228"/>
        <v>72.108333333333334</v>
      </c>
      <c r="AH588" s="67">
        <f t="shared" si="229"/>
        <v>0.29255789046431752</v>
      </c>
      <c r="AI588" s="67">
        <f t="shared" si="230"/>
        <v>0.70744210953568243</v>
      </c>
      <c r="AJ588" s="2">
        <f t="shared" si="231"/>
        <v>488.63833333333343</v>
      </c>
      <c r="AK588" s="2">
        <f t="shared" si="232"/>
        <v>488.63833333333343</v>
      </c>
    </row>
    <row r="589" spans="1:37">
      <c r="A589" t="s">
        <v>451</v>
      </c>
      <c r="B589">
        <v>2</v>
      </c>
      <c r="C589" s="2">
        <f>VLOOKUP(A589,LB460_CO!B:L,11,0)</f>
        <v>193.03749999999999</v>
      </c>
      <c r="D589" s="2">
        <f>'c'!$B$7</f>
        <v>47.125</v>
      </c>
      <c r="E589" s="2">
        <f t="shared" si="210"/>
        <v>240.16249999999999</v>
      </c>
      <c r="F589" s="2">
        <f>'c'!$E$8</f>
        <v>123.57500000000002</v>
      </c>
      <c r="G589" s="52">
        <f t="shared" si="211"/>
        <v>363.73750000000001</v>
      </c>
      <c r="H589" s="52">
        <f t="shared" si="226"/>
        <v>727.47500000000002</v>
      </c>
      <c r="I589" s="2">
        <f t="shared" si="212"/>
        <v>48.032499999999999</v>
      </c>
      <c r="J589" s="2">
        <f>propocet!$L$2</f>
        <v>18.9375</v>
      </c>
      <c r="K589" s="2">
        <f>propocet!$L$5</f>
        <v>23.362499999999997</v>
      </c>
      <c r="L589" s="2">
        <f>propocet!$L$9</f>
        <v>22.787500000000001</v>
      </c>
      <c r="M589" s="2">
        <f>propocet!$L$11</f>
        <v>16.7</v>
      </c>
      <c r="N589" s="2">
        <f>propocet!$L$12</f>
        <v>25.5625</v>
      </c>
      <c r="O589" s="2">
        <f>propocet!$L$13</f>
        <v>16.225000000000001</v>
      </c>
      <c r="P589" s="61">
        <f t="shared" si="213"/>
        <v>48.032499999999999</v>
      </c>
      <c r="Q589" s="52">
        <v>30</v>
      </c>
      <c r="R589" s="2">
        <f t="shared" si="214"/>
        <v>11.0625</v>
      </c>
      <c r="S589" s="2">
        <f t="shared" si="215"/>
        <v>6.6375000000000028</v>
      </c>
      <c r="T589" s="2">
        <f t="shared" si="216"/>
        <v>7.2124999999999986</v>
      </c>
      <c r="U589" s="2">
        <f t="shared" si="217"/>
        <v>13.3</v>
      </c>
      <c r="V589" s="2">
        <f t="shared" si="218"/>
        <v>4.4375</v>
      </c>
      <c r="W589" s="2">
        <f t="shared" si="219"/>
        <v>13.774999999999999</v>
      </c>
      <c r="X589" s="2">
        <f t="shared" si="220"/>
        <v>-18.032499999999999</v>
      </c>
      <c r="Y589" s="2">
        <f t="shared" si="220"/>
        <v>-18.032499999999999</v>
      </c>
      <c r="Z589" s="2">
        <f t="shared" si="220"/>
        <v>-18.032499999999999</v>
      </c>
      <c r="AA589" s="2">
        <f t="shared" si="221"/>
        <v>56.425000000000004</v>
      </c>
      <c r="AB589" s="61">
        <f t="shared" si="222"/>
        <v>108.19499999999999</v>
      </c>
      <c r="AC589" s="61">
        <f t="shared" si="223"/>
        <v>164.62</v>
      </c>
      <c r="AD589" s="2">
        <f t="shared" si="224"/>
        <v>18.032499999999999</v>
      </c>
      <c r="AE589" s="2">
        <f t="shared" si="227"/>
        <v>0</v>
      </c>
      <c r="AF589" s="52">
        <f t="shared" si="225"/>
        <v>164.62</v>
      </c>
      <c r="AG589" s="2">
        <f t="shared" si="228"/>
        <v>90.162499999999994</v>
      </c>
      <c r="AH589" s="67">
        <f t="shared" si="229"/>
        <v>0.31156934461988334</v>
      </c>
      <c r="AI589" s="67">
        <f t="shared" si="230"/>
        <v>0.68843065538011672</v>
      </c>
      <c r="AJ589" s="2">
        <f t="shared" si="231"/>
        <v>528.35750000000007</v>
      </c>
      <c r="AK589" s="2">
        <f t="shared" si="232"/>
        <v>1056.7150000000001</v>
      </c>
    </row>
    <row r="590" spans="1:37">
      <c r="A590" t="s">
        <v>374</v>
      </c>
      <c r="B590">
        <v>4</v>
      </c>
      <c r="C590" s="2">
        <f>VLOOKUP(A590,LB460_CO!B:L,11,0)</f>
        <v>189.88333333333333</v>
      </c>
      <c r="D590" s="2">
        <f>'c'!$B$7</f>
        <v>47.125</v>
      </c>
      <c r="E590" s="2">
        <f t="shared" si="210"/>
        <v>237.00833333333333</v>
      </c>
      <c r="F590" s="2">
        <f>'c'!$E$8</f>
        <v>123.57500000000002</v>
      </c>
      <c r="G590" s="52">
        <f t="shared" si="211"/>
        <v>360.58333333333337</v>
      </c>
      <c r="H590" s="52">
        <f t="shared" si="226"/>
        <v>1442.3333333333335</v>
      </c>
      <c r="I590" s="2">
        <f t="shared" si="212"/>
        <v>47.401666666666664</v>
      </c>
      <c r="J590" s="2">
        <f>propocet!$L$2</f>
        <v>18.9375</v>
      </c>
      <c r="K590" s="2">
        <f>propocet!$L$5</f>
        <v>23.362499999999997</v>
      </c>
      <c r="L590" s="2">
        <f>propocet!$L$9</f>
        <v>22.787500000000001</v>
      </c>
      <c r="M590" s="2">
        <f>propocet!$L$11</f>
        <v>16.7</v>
      </c>
      <c r="N590" s="2">
        <f>propocet!$L$12</f>
        <v>25.5625</v>
      </c>
      <c r="O590" s="2">
        <f>propocet!$L$13</f>
        <v>16.225000000000001</v>
      </c>
      <c r="P590" s="61">
        <f t="shared" si="213"/>
        <v>47.401666666666664</v>
      </c>
      <c r="Q590" s="52">
        <v>30</v>
      </c>
      <c r="R590" s="2">
        <f t="shared" si="214"/>
        <v>11.0625</v>
      </c>
      <c r="S590" s="2">
        <f t="shared" si="215"/>
        <v>6.6375000000000028</v>
      </c>
      <c r="T590" s="2">
        <f t="shared" si="216"/>
        <v>7.2124999999999986</v>
      </c>
      <c r="U590" s="2">
        <f t="shared" si="217"/>
        <v>13.3</v>
      </c>
      <c r="V590" s="2">
        <f t="shared" si="218"/>
        <v>4.4375</v>
      </c>
      <c r="W590" s="2">
        <f t="shared" si="219"/>
        <v>13.774999999999999</v>
      </c>
      <c r="X590" s="2">
        <f t="shared" si="220"/>
        <v>-17.401666666666664</v>
      </c>
      <c r="Y590" s="2">
        <f t="shared" si="220"/>
        <v>-17.401666666666664</v>
      </c>
      <c r="Z590" s="2">
        <f t="shared" si="220"/>
        <v>-17.401666666666664</v>
      </c>
      <c r="AA590" s="2">
        <f t="shared" si="221"/>
        <v>56.425000000000004</v>
      </c>
      <c r="AB590" s="61">
        <f t="shared" si="222"/>
        <v>104.40999999999998</v>
      </c>
      <c r="AC590" s="61">
        <f t="shared" si="223"/>
        <v>160.83499999999998</v>
      </c>
      <c r="AD590" s="2">
        <f t="shared" si="224"/>
        <v>17.401666666666664</v>
      </c>
      <c r="AE590" s="2">
        <f t="shared" si="227"/>
        <v>0</v>
      </c>
      <c r="AF590" s="52">
        <f t="shared" si="225"/>
        <v>160.83499999999998</v>
      </c>
      <c r="AG590" s="2">
        <f t="shared" si="228"/>
        <v>87.008333333333326</v>
      </c>
      <c r="AH590" s="67">
        <f t="shared" si="229"/>
        <v>0.30845674138807289</v>
      </c>
      <c r="AI590" s="67">
        <f t="shared" si="230"/>
        <v>0.69154325861192711</v>
      </c>
      <c r="AJ590" s="2">
        <f t="shared" si="231"/>
        <v>521.41833333333329</v>
      </c>
      <c r="AK590" s="2">
        <f t="shared" si="232"/>
        <v>2085.6733333333332</v>
      </c>
    </row>
    <row r="591" spans="1:37">
      <c r="A591" t="s">
        <v>538</v>
      </c>
      <c r="B591">
        <v>16</v>
      </c>
      <c r="C591" s="2">
        <f>VLOOKUP(A591,LB460_CO!B:L,11,0)</f>
        <v>113.14999999999999</v>
      </c>
      <c r="D591" s="2">
        <f>'c'!$B$7</f>
        <v>47.125</v>
      </c>
      <c r="E591" s="2">
        <f t="shared" si="210"/>
        <v>160.27499999999998</v>
      </c>
      <c r="F591" s="2">
        <f>'c'!$E$8</f>
        <v>123.57500000000002</v>
      </c>
      <c r="G591" s="52">
        <f t="shared" si="211"/>
        <v>283.85000000000002</v>
      </c>
      <c r="H591" s="52">
        <f t="shared" si="226"/>
        <v>4541.6000000000004</v>
      </c>
      <c r="I591" s="2">
        <f t="shared" si="212"/>
        <v>32.054999999999993</v>
      </c>
      <c r="J591" s="2">
        <f>propocet!$L$2</f>
        <v>18.9375</v>
      </c>
      <c r="K591" s="2">
        <f>propocet!$L$5</f>
        <v>23.362499999999997</v>
      </c>
      <c r="L591" s="2">
        <f>propocet!$L$9</f>
        <v>22.787500000000001</v>
      </c>
      <c r="M591" s="2">
        <f>propocet!$L$11</f>
        <v>16.7</v>
      </c>
      <c r="N591" s="2">
        <f>propocet!$L$12</f>
        <v>25.5625</v>
      </c>
      <c r="O591" s="2">
        <f>propocet!$L$13</f>
        <v>16.225000000000001</v>
      </c>
      <c r="P591" s="61">
        <f t="shared" si="213"/>
        <v>32.054999999999993</v>
      </c>
      <c r="Q591" s="52">
        <v>30</v>
      </c>
      <c r="R591" s="2">
        <f t="shared" si="214"/>
        <v>11.0625</v>
      </c>
      <c r="S591" s="2">
        <f t="shared" si="215"/>
        <v>6.6375000000000028</v>
      </c>
      <c r="T591" s="2">
        <f t="shared" si="216"/>
        <v>7.2124999999999986</v>
      </c>
      <c r="U591" s="2">
        <f t="shared" si="217"/>
        <v>13.3</v>
      </c>
      <c r="V591" s="2">
        <f t="shared" si="218"/>
        <v>4.4375</v>
      </c>
      <c r="W591" s="2">
        <f t="shared" si="219"/>
        <v>13.774999999999999</v>
      </c>
      <c r="X591" s="2">
        <f t="shared" si="220"/>
        <v>-2.0549999999999926</v>
      </c>
      <c r="Y591" s="2">
        <f t="shared" si="220"/>
        <v>-2.0549999999999926</v>
      </c>
      <c r="Z591" s="2">
        <f t="shared" si="220"/>
        <v>-2.0549999999999926</v>
      </c>
      <c r="AA591" s="2">
        <f t="shared" si="221"/>
        <v>56.425000000000004</v>
      </c>
      <c r="AB591" s="61">
        <f t="shared" si="222"/>
        <v>12.329999999999956</v>
      </c>
      <c r="AC591" s="61">
        <f t="shared" si="223"/>
        <v>68.754999999999967</v>
      </c>
      <c r="AD591" s="2">
        <f t="shared" si="224"/>
        <v>2.0549999999999926</v>
      </c>
      <c r="AE591" s="2">
        <f t="shared" si="227"/>
        <v>0</v>
      </c>
      <c r="AF591" s="52">
        <f t="shared" si="225"/>
        <v>68.754999999999967</v>
      </c>
      <c r="AG591" s="2">
        <f t="shared" si="228"/>
        <v>10.274999999999963</v>
      </c>
      <c r="AH591" s="67">
        <f t="shared" si="229"/>
        <v>0.19499156279689733</v>
      </c>
      <c r="AI591" s="67">
        <f t="shared" si="230"/>
        <v>0.80500843720310267</v>
      </c>
      <c r="AJ591" s="2">
        <f t="shared" si="231"/>
        <v>352.60500000000002</v>
      </c>
      <c r="AK591" s="2">
        <f t="shared" si="232"/>
        <v>5641.68</v>
      </c>
    </row>
    <row r="592" spans="1:37" hidden="1">
      <c r="A592" t="s">
        <v>539</v>
      </c>
      <c r="B592">
        <v>8</v>
      </c>
      <c r="C592" s="2">
        <f>VLOOKUP(A592,LB460_CO!B:L,11,0)</f>
        <v>104.78958333333334</v>
      </c>
      <c r="D592" s="2">
        <f>'c'!$B$7</f>
        <v>47.125</v>
      </c>
      <c r="E592" s="2">
        <f t="shared" si="210"/>
        <v>151.91458333333333</v>
      </c>
      <c r="F592" s="2">
        <f>'c'!$E$8</f>
        <v>123.57500000000002</v>
      </c>
      <c r="G592" s="52">
        <f t="shared" si="211"/>
        <v>275.48958333333337</v>
      </c>
      <c r="H592" s="52">
        <f t="shared" si="226"/>
        <v>2203.916666666667</v>
      </c>
      <c r="I592" s="2">
        <f t="shared" si="212"/>
        <v>30.382916666666667</v>
      </c>
      <c r="J592" s="2">
        <f>propocet!$L$2</f>
        <v>18.9375</v>
      </c>
      <c r="K592" s="2">
        <f>propocet!$L$5</f>
        <v>23.362499999999997</v>
      </c>
      <c r="L592" s="2">
        <f>propocet!$L$9</f>
        <v>22.787500000000001</v>
      </c>
      <c r="M592" s="2">
        <f>propocet!$L$11</f>
        <v>16.7</v>
      </c>
      <c r="N592" s="2">
        <f>propocet!$L$12</f>
        <v>25.5625</v>
      </c>
      <c r="O592" s="2">
        <f>propocet!$L$13</f>
        <v>16.225000000000001</v>
      </c>
      <c r="P592" s="61">
        <f t="shared" si="213"/>
        <v>30.382916666666667</v>
      </c>
      <c r="Q592" s="52">
        <v>30</v>
      </c>
      <c r="R592" s="2">
        <f t="shared" si="214"/>
        <v>11.0625</v>
      </c>
      <c r="S592" s="2">
        <f t="shared" si="215"/>
        <v>6.6375000000000028</v>
      </c>
      <c r="T592" s="2">
        <f t="shared" si="216"/>
        <v>7.2124999999999986</v>
      </c>
      <c r="U592" s="2">
        <f t="shared" si="217"/>
        <v>13.3</v>
      </c>
      <c r="V592" s="2">
        <f t="shared" si="218"/>
        <v>4.4375</v>
      </c>
      <c r="W592" s="2">
        <f t="shared" si="219"/>
        <v>13.774999999999999</v>
      </c>
      <c r="X592" s="2">
        <f t="shared" si="220"/>
        <v>-0.38291666666666657</v>
      </c>
      <c r="Y592" s="2">
        <f t="shared" si="220"/>
        <v>-0.38291666666666657</v>
      </c>
      <c r="Z592" s="2">
        <f t="shared" si="220"/>
        <v>-0.38291666666666657</v>
      </c>
      <c r="AA592" s="2">
        <f t="shared" si="221"/>
        <v>56.425000000000004</v>
      </c>
      <c r="AB592" s="61">
        <f t="shared" si="222"/>
        <v>2.2974999999999994</v>
      </c>
      <c r="AC592" s="61">
        <f t="shared" si="223"/>
        <v>58.722500000000004</v>
      </c>
      <c r="AD592" s="2">
        <f t="shared" si="224"/>
        <v>0.38291666666666657</v>
      </c>
      <c r="AE592" s="2">
        <f t="shared" si="227"/>
        <v>0</v>
      </c>
      <c r="AF592" s="52">
        <f t="shared" si="225"/>
        <v>58.722500000000004</v>
      </c>
      <c r="AG592" s="2">
        <f t="shared" si="228"/>
        <v>1.9145833333333329</v>
      </c>
      <c r="AH592" s="67">
        <f t="shared" si="229"/>
        <v>0.17570429954033678</v>
      </c>
      <c r="AI592" s="67">
        <f t="shared" si="230"/>
        <v>0.82429570045966316</v>
      </c>
      <c r="AJ592" s="2">
        <f t="shared" si="231"/>
        <v>334.2120833333334</v>
      </c>
      <c r="AK592" s="2">
        <f t="shared" si="232"/>
        <v>2673.6966666666672</v>
      </c>
    </row>
    <row r="593" spans="1:37">
      <c r="A593" t="s">
        <v>791</v>
      </c>
      <c r="B593">
        <v>1</v>
      </c>
      <c r="C593" s="2">
        <f>VLOOKUP(A593,LB460_CO!B:L,11,0)</f>
        <v>121.21250000000001</v>
      </c>
      <c r="D593" s="2">
        <f>'c'!$B$7</f>
        <v>47.125</v>
      </c>
      <c r="E593" s="2">
        <f t="shared" si="210"/>
        <v>168.33750000000001</v>
      </c>
      <c r="F593" s="2">
        <f>'c'!$E$8</f>
        <v>123.57500000000002</v>
      </c>
      <c r="G593" s="52">
        <f t="shared" si="211"/>
        <v>291.91250000000002</v>
      </c>
      <c r="H593" s="52">
        <f t="shared" si="226"/>
        <v>291.91250000000002</v>
      </c>
      <c r="I593" s="2">
        <f t="shared" si="212"/>
        <v>33.667500000000004</v>
      </c>
      <c r="J593" s="2">
        <f>propocet!$L$2</f>
        <v>18.9375</v>
      </c>
      <c r="K593" s="2">
        <f>propocet!$L$5</f>
        <v>23.362499999999997</v>
      </c>
      <c r="L593" s="2">
        <f>propocet!$L$9</f>
        <v>22.787500000000001</v>
      </c>
      <c r="M593" s="2">
        <f>propocet!$L$11</f>
        <v>16.7</v>
      </c>
      <c r="N593" s="2">
        <f>propocet!$L$12</f>
        <v>25.5625</v>
      </c>
      <c r="O593" s="2">
        <f>propocet!$L$13</f>
        <v>16.225000000000001</v>
      </c>
      <c r="P593" s="61">
        <f t="shared" si="213"/>
        <v>33.667500000000004</v>
      </c>
      <c r="Q593" s="52">
        <v>30</v>
      </c>
      <c r="R593" s="2">
        <f t="shared" si="214"/>
        <v>11.0625</v>
      </c>
      <c r="S593" s="2">
        <f t="shared" si="215"/>
        <v>6.6375000000000028</v>
      </c>
      <c r="T593" s="2">
        <f t="shared" si="216"/>
        <v>7.2124999999999986</v>
      </c>
      <c r="U593" s="2">
        <f t="shared" si="217"/>
        <v>13.3</v>
      </c>
      <c r="V593" s="2">
        <f t="shared" si="218"/>
        <v>4.4375</v>
      </c>
      <c r="W593" s="2">
        <f t="shared" si="219"/>
        <v>13.774999999999999</v>
      </c>
      <c r="X593" s="2">
        <f t="shared" ref="X593:Z624" si="233">$Q593-$I593</f>
        <v>-3.667500000000004</v>
      </c>
      <c r="Y593" s="2">
        <f t="shared" si="233"/>
        <v>-3.667500000000004</v>
      </c>
      <c r="Z593" s="2">
        <f t="shared" si="233"/>
        <v>-3.667500000000004</v>
      </c>
      <c r="AA593" s="2">
        <f t="shared" si="221"/>
        <v>56.425000000000004</v>
      </c>
      <c r="AB593" s="61">
        <f t="shared" si="222"/>
        <v>22.005000000000024</v>
      </c>
      <c r="AC593" s="61">
        <f t="shared" si="223"/>
        <v>78.430000000000035</v>
      </c>
      <c r="AD593" s="2">
        <f t="shared" si="224"/>
        <v>3.667500000000004</v>
      </c>
      <c r="AE593" s="2">
        <f t="shared" si="227"/>
        <v>0</v>
      </c>
      <c r="AF593" s="52">
        <f t="shared" si="225"/>
        <v>78.430000000000035</v>
      </c>
      <c r="AG593" s="2">
        <f t="shared" si="228"/>
        <v>18.33750000000002</v>
      </c>
      <c r="AH593" s="67">
        <f t="shared" si="229"/>
        <v>0.21177693621445021</v>
      </c>
      <c r="AI593" s="67">
        <f t="shared" si="230"/>
        <v>0.78822306378554985</v>
      </c>
      <c r="AJ593" s="2">
        <f t="shared" si="231"/>
        <v>370.34250000000009</v>
      </c>
      <c r="AK593" s="2">
        <f t="shared" si="232"/>
        <v>370.34250000000009</v>
      </c>
    </row>
    <row r="594" spans="1:37">
      <c r="A594" t="s">
        <v>792</v>
      </c>
      <c r="B594">
        <v>1</v>
      </c>
      <c r="C594" s="2">
        <f>VLOOKUP(A594,LB460_CO!B:L,11,0)</f>
        <v>121.21250000000001</v>
      </c>
      <c r="D594" s="2">
        <f>'c'!$B$7</f>
        <v>47.125</v>
      </c>
      <c r="E594" s="2">
        <f t="shared" si="210"/>
        <v>168.33750000000001</v>
      </c>
      <c r="F594" s="2">
        <f>'c'!$E$8</f>
        <v>123.57500000000002</v>
      </c>
      <c r="G594" s="52">
        <f t="shared" si="211"/>
        <v>291.91250000000002</v>
      </c>
      <c r="H594" s="52">
        <f t="shared" si="226"/>
        <v>291.91250000000002</v>
      </c>
      <c r="I594" s="2">
        <f t="shared" si="212"/>
        <v>33.667500000000004</v>
      </c>
      <c r="J594" s="2">
        <f>propocet!$L$2</f>
        <v>18.9375</v>
      </c>
      <c r="K594" s="2">
        <f>propocet!$L$5</f>
        <v>23.362499999999997</v>
      </c>
      <c r="L594" s="2">
        <f>propocet!$L$9</f>
        <v>22.787500000000001</v>
      </c>
      <c r="M594" s="2">
        <f>propocet!$L$11</f>
        <v>16.7</v>
      </c>
      <c r="N594" s="2">
        <f>propocet!$L$12</f>
        <v>25.5625</v>
      </c>
      <c r="O594" s="2">
        <f>propocet!$L$13</f>
        <v>16.225000000000001</v>
      </c>
      <c r="P594" s="61">
        <f t="shared" si="213"/>
        <v>33.667500000000004</v>
      </c>
      <c r="Q594" s="52">
        <v>30</v>
      </c>
      <c r="R594" s="2">
        <f t="shared" si="214"/>
        <v>11.0625</v>
      </c>
      <c r="S594" s="2">
        <f t="shared" si="215"/>
        <v>6.6375000000000028</v>
      </c>
      <c r="T594" s="2">
        <f t="shared" si="216"/>
        <v>7.2124999999999986</v>
      </c>
      <c r="U594" s="2">
        <f t="shared" si="217"/>
        <v>13.3</v>
      </c>
      <c r="V594" s="2">
        <f t="shared" si="218"/>
        <v>4.4375</v>
      </c>
      <c r="W594" s="2">
        <f t="shared" si="219"/>
        <v>13.774999999999999</v>
      </c>
      <c r="X594" s="2">
        <f t="shared" si="233"/>
        <v>-3.667500000000004</v>
      </c>
      <c r="Y594" s="2">
        <f t="shared" si="233"/>
        <v>-3.667500000000004</v>
      </c>
      <c r="Z594" s="2">
        <f t="shared" si="233"/>
        <v>-3.667500000000004</v>
      </c>
      <c r="AA594" s="2">
        <f t="shared" si="221"/>
        <v>56.425000000000004</v>
      </c>
      <c r="AB594" s="61">
        <f t="shared" si="222"/>
        <v>22.005000000000024</v>
      </c>
      <c r="AC594" s="61">
        <f t="shared" si="223"/>
        <v>78.430000000000035</v>
      </c>
      <c r="AD594" s="2">
        <f t="shared" si="224"/>
        <v>3.667500000000004</v>
      </c>
      <c r="AE594" s="2">
        <f t="shared" si="227"/>
        <v>0</v>
      </c>
      <c r="AF594" s="52">
        <f t="shared" si="225"/>
        <v>78.430000000000035</v>
      </c>
      <c r="AG594" s="2">
        <f t="shared" si="228"/>
        <v>18.33750000000002</v>
      </c>
      <c r="AH594" s="67">
        <f t="shared" si="229"/>
        <v>0.21177693621445021</v>
      </c>
      <c r="AI594" s="67">
        <f t="shared" si="230"/>
        <v>0.78822306378554985</v>
      </c>
      <c r="AJ594" s="2">
        <f t="shared" si="231"/>
        <v>370.34250000000009</v>
      </c>
      <c r="AK594" s="2">
        <f t="shared" si="232"/>
        <v>370.34250000000009</v>
      </c>
    </row>
    <row r="595" spans="1:37">
      <c r="A595" t="s">
        <v>375</v>
      </c>
      <c r="B595">
        <v>4</v>
      </c>
      <c r="C595" s="2">
        <f>VLOOKUP(A595,LB460_CO!B:L,11,0)</f>
        <v>171.81249999999997</v>
      </c>
      <c r="D595" s="2">
        <f>'c'!$B$7</f>
        <v>47.125</v>
      </c>
      <c r="E595" s="2">
        <f t="shared" si="210"/>
        <v>218.93749999999997</v>
      </c>
      <c r="F595" s="2">
        <f>'c'!$E$8</f>
        <v>123.57500000000002</v>
      </c>
      <c r="G595" s="52">
        <f t="shared" si="211"/>
        <v>342.51249999999999</v>
      </c>
      <c r="H595" s="52">
        <f t="shared" si="226"/>
        <v>1370.05</v>
      </c>
      <c r="I595" s="2">
        <f t="shared" si="212"/>
        <v>43.787499999999994</v>
      </c>
      <c r="J595" s="2">
        <f>propocet!$L$2</f>
        <v>18.9375</v>
      </c>
      <c r="K595" s="2">
        <f>propocet!$L$5</f>
        <v>23.362499999999997</v>
      </c>
      <c r="L595" s="2">
        <f>propocet!$L$9</f>
        <v>22.787500000000001</v>
      </c>
      <c r="M595" s="2">
        <f>propocet!$L$11</f>
        <v>16.7</v>
      </c>
      <c r="N595" s="2">
        <f>propocet!$L$12</f>
        <v>25.5625</v>
      </c>
      <c r="O595" s="2">
        <f>propocet!$L$13</f>
        <v>16.225000000000001</v>
      </c>
      <c r="P595" s="61">
        <f t="shared" si="213"/>
        <v>43.787499999999994</v>
      </c>
      <c r="Q595" s="52">
        <v>30</v>
      </c>
      <c r="R595" s="2">
        <f t="shared" si="214"/>
        <v>11.0625</v>
      </c>
      <c r="S595" s="2">
        <f t="shared" si="215"/>
        <v>6.6375000000000028</v>
      </c>
      <c r="T595" s="2">
        <f t="shared" si="216"/>
        <v>7.2124999999999986</v>
      </c>
      <c r="U595" s="2">
        <f t="shared" si="217"/>
        <v>13.3</v>
      </c>
      <c r="V595" s="2">
        <f t="shared" si="218"/>
        <v>4.4375</v>
      </c>
      <c r="W595" s="2">
        <f t="shared" si="219"/>
        <v>13.774999999999999</v>
      </c>
      <c r="X595" s="2">
        <f t="shared" si="233"/>
        <v>-13.787499999999994</v>
      </c>
      <c r="Y595" s="2">
        <f t="shared" si="233"/>
        <v>-13.787499999999994</v>
      </c>
      <c r="Z595" s="2">
        <f t="shared" si="233"/>
        <v>-13.787499999999994</v>
      </c>
      <c r="AA595" s="2">
        <f t="shared" si="221"/>
        <v>56.425000000000004</v>
      </c>
      <c r="AB595" s="61">
        <f t="shared" si="222"/>
        <v>82.724999999999966</v>
      </c>
      <c r="AC595" s="61">
        <f t="shared" si="223"/>
        <v>139.14999999999998</v>
      </c>
      <c r="AD595" s="2">
        <f t="shared" si="224"/>
        <v>13.787499999999994</v>
      </c>
      <c r="AE595" s="2">
        <f t="shared" si="227"/>
        <v>0</v>
      </c>
      <c r="AF595" s="52">
        <f t="shared" si="225"/>
        <v>139.14999999999998</v>
      </c>
      <c r="AG595" s="2">
        <f t="shared" si="228"/>
        <v>68.937499999999972</v>
      </c>
      <c r="AH595" s="67">
        <f t="shared" si="229"/>
        <v>0.28889523265772193</v>
      </c>
      <c r="AI595" s="67">
        <f t="shared" si="230"/>
        <v>0.71110476734227812</v>
      </c>
      <c r="AJ595" s="2">
        <f t="shared" si="231"/>
        <v>481.66249999999997</v>
      </c>
      <c r="AK595" s="2">
        <f t="shared" si="232"/>
        <v>1926.6499999999999</v>
      </c>
    </row>
    <row r="596" spans="1:37">
      <c r="A596" t="s">
        <v>289</v>
      </c>
      <c r="B596">
        <v>2</v>
      </c>
      <c r="C596" s="2">
        <f>VLOOKUP(A596,LB460_CO!B:L,11,0)</f>
        <v>199.78750000000002</v>
      </c>
      <c r="D596" s="2">
        <f>'c'!$B$7</f>
        <v>47.125</v>
      </c>
      <c r="E596" s="2">
        <f t="shared" si="210"/>
        <v>246.91250000000002</v>
      </c>
      <c r="F596" s="2">
        <f>'c'!$E$8</f>
        <v>123.57500000000002</v>
      </c>
      <c r="G596" s="52">
        <f t="shared" si="211"/>
        <v>370.48750000000007</v>
      </c>
      <c r="H596" s="52">
        <f t="shared" si="226"/>
        <v>740.97500000000014</v>
      </c>
      <c r="I596" s="2">
        <f t="shared" si="212"/>
        <v>49.382500000000007</v>
      </c>
      <c r="J596" s="2">
        <f>propocet!$L$2</f>
        <v>18.9375</v>
      </c>
      <c r="K596" s="2">
        <f>propocet!$L$5</f>
        <v>23.362499999999997</v>
      </c>
      <c r="L596" s="2">
        <f>propocet!$L$9</f>
        <v>22.787500000000001</v>
      </c>
      <c r="M596" s="2">
        <f>propocet!$L$11</f>
        <v>16.7</v>
      </c>
      <c r="N596" s="2">
        <f>propocet!$L$12</f>
        <v>25.5625</v>
      </c>
      <c r="O596" s="2">
        <f>propocet!$L$13</f>
        <v>16.225000000000001</v>
      </c>
      <c r="P596" s="61">
        <f t="shared" si="213"/>
        <v>49.382500000000007</v>
      </c>
      <c r="Q596" s="52">
        <v>30</v>
      </c>
      <c r="R596" s="2">
        <f t="shared" si="214"/>
        <v>11.0625</v>
      </c>
      <c r="S596" s="2">
        <f t="shared" si="215"/>
        <v>6.6375000000000028</v>
      </c>
      <c r="T596" s="2">
        <f t="shared" si="216"/>
        <v>7.2124999999999986</v>
      </c>
      <c r="U596" s="2">
        <f t="shared" si="217"/>
        <v>13.3</v>
      </c>
      <c r="V596" s="2">
        <f t="shared" si="218"/>
        <v>4.4375</v>
      </c>
      <c r="W596" s="2">
        <f t="shared" si="219"/>
        <v>13.774999999999999</v>
      </c>
      <c r="X596" s="2">
        <f t="shared" si="233"/>
        <v>-19.382500000000007</v>
      </c>
      <c r="Y596" s="2">
        <f t="shared" si="233"/>
        <v>-19.382500000000007</v>
      </c>
      <c r="Z596" s="2">
        <f t="shared" si="233"/>
        <v>-19.382500000000007</v>
      </c>
      <c r="AA596" s="2">
        <f t="shared" si="221"/>
        <v>56.425000000000004</v>
      </c>
      <c r="AB596" s="61">
        <f t="shared" si="222"/>
        <v>116.29500000000004</v>
      </c>
      <c r="AC596" s="61">
        <f t="shared" si="223"/>
        <v>172.72000000000006</v>
      </c>
      <c r="AD596" s="2">
        <f t="shared" si="224"/>
        <v>19.382500000000007</v>
      </c>
      <c r="AE596" s="2">
        <f t="shared" si="227"/>
        <v>0</v>
      </c>
      <c r="AF596" s="52">
        <f t="shared" si="225"/>
        <v>172.72000000000006</v>
      </c>
      <c r="AG596" s="2">
        <f t="shared" si="228"/>
        <v>96.912500000000037</v>
      </c>
      <c r="AH596" s="67">
        <f t="shared" si="229"/>
        <v>0.3179632092708588</v>
      </c>
      <c r="AI596" s="67">
        <f t="shared" si="230"/>
        <v>0.68203679072914114</v>
      </c>
      <c r="AJ596" s="2">
        <f t="shared" si="231"/>
        <v>543.2075000000001</v>
      </c>
      <c r="AK596" s="2">
        <f t="shared" si="232"/>
        <v>1086.4150000000002</v>
      </c>
    </row>
    <row r="597" spans="1:37">
      <c r="A597" t="s">
        <v>376</v>
      </c>
      <c r="B597">
        <v>1</v>
      </c>
      <c r="C597" s="2">
        <f>VLOOKUP(A597,LB460_CO!B:L,11,0)</f>
        <v>130.62708333333333</v>
      </c>
      <c r="D597" s="2">
        <f>'c'!$B$7</f>
        <v>47.125</v>
      </c>
      <c r="E597" s="2">
        <f t="shared" si="210"/>
        <v>177.75208333333333</v>
      </c>
      <c r="F597" s="2">
        <f>'c'!$E$8</f>
        <v>123.57500000000002</v>
      </c>
      <c r="G597" s="52">
        <f t="shared" si="211"/>
        <v>301.32708333333335</v>
      </c>
      <c r="H597" s="52">
        <f t="shared" si="226"/>
        <v>301.32708333333335</v>
      </c>
      <c r="I597" s="2">
        <f t="shared" si="212"/>
        <v>35.550416666666663</v>
      </c>
      <c r="J597" s="2">
        <f>propocet!$L$2</f>
        <v>18.9375</v>
      </c>
      <c r="K597" s="2">
        <f>propocet!$L$5</f>
        <v>23.362499999999997</v>
      </c>
      <c r="L597" s="2">
        <f>propocet!$L$9</f>
        <v>22.787500000000001</v>
      </c>
      <c r="M597" s="2">
        <f>propocet!$L$11</f>
        <v>16.7</v>
      </c>
      <c r="N597" s="2">
        <f>propocet!$L$12</f>
        <v>25.5625</v>
      </c>
      <c r="O597" s="2">
        <f>propocet!$L$13</f>
        <v>16.225000000000001</v>
      </c>
      <c r="P597" s="61">
        <f t="shared" si="213"/>
        <v>35.550416666666663</v>
      </c>
      <c r="Q597" s="52">
        <v>30</v>
      </c>
      <c r="R597" s="2">
        <f t="shared" si="214"/>
        <v>11.0625</v>
      </c>
      <c r="S597" s="2">
        <f t="shared" si="215"/>
        <v>6.6375000000000028</v>
      </c>
      <c r="T597" s="2">
        <f t="shared" si="216"/>
        <v>7.2124999999999986</v>
      </c>
      <c r="U597" s="2">
        <f t="shared" si="217"/>
        <v>13.3</v>
      </c>
      <c r="V597" s="2">
        <f t="shared" si="218"/>
        <v>4.4375</v>
      </c>
      <c r="W597" s="2">
        <f t="shared" si="219"/>
        <v>13.774999999999999</v>
      </c>
      <c r="X597" s="2">
        <f t="shared" si="233"/>
        <v>-5.5504166666666634</v>
      </c>
      <c r="Y597" s="2">
        <f t="shared" si="233"/>
        <v>-5.5504166666666634</v>
      </c>
      <c r="Z597" s="2">
        <f t="shared" si="233"/>
        <v>-5.5504166666666634</v>
      </c>
      <c r="AA597" s="2">
        <f t="shared" si="221"/>
        <v>56.425000000000004</v>
      </c>
      <c r="AB597" s="61">
        <f t="shared" si="222"/>
        <v>33.302499999999981</v>
      </c>
      <c r="AC597" s="61">
        <f t="shared" si="223"/>
        <v>89.727499999999992</v>
      </c>
      <c r="AD597" s="2">
        <f t="shared" si="224"/>
        <v>5.5504166666666634</v>
      </c>
      <c r="AE597" s="2">
        <f t="shared" si="227"/>
        <v>0</v>
      </c>
      <c r="AF597" s="52">
        <f t="shared" si="225"/>
        <v>89.727499999999992</v>
      </c>
      <c r="AG597" s="2">
        <f t="shared" si="228"/>
        <v>27.752083333333317</v>
      </c>
      <c r="AH597" s="67">
        <f t="shared" si="229"/>
        <v>0.22945006611395893</v>
      </c>
      <c r="AI597" s="67">
        <f t="shared" si="230"/>
        <v>0.77054993388604109</v>
      </c>
      <c r="AJ597" s="2">
        <f t="shared" si="231"/>
        <v>391.05458333333331</v>
      </c>
      <c r="AK597" s="2">
        <f t="shared" si="232"/>
        <v>391.05458333333331</v>
      </c>
    </row>
    <row r="598" spans="1:37">
      <c r="A598" t="s">
        <v>377</v>
      </c>
      <c r="B598">
        <v>3</v>
      </c>
      <c r="C598" s="2">
        <f>VLOOKUP(A598,LB460_CO!B:L,11,0)</f>
        <v>130.62708333333333</v>
      </c>
      <c r="D598" s="2">
        <f>'c'!$B$7</f>
        <v>47.125</v>
      </c>
      <c r="E598" s="2">
        <f t="shared" si="210"/>
        <v>177.75208333333333</v>
      </c>
      <c r="F598" s="2">
        <f>'c'!$E$8</f>
        <v>123.57500000000002</v>
      </c>
      <c r="G598" s="52">
        <f t="shared" si="211"/>
        <v>301.32708333333335</v>
      </c>
      <c r="H598" s="52">
        <f t="shared" si="226"/>
        <v>903.98125000000005</v>
      </c>
      <c r="I598" s="2">
        <f t="shared" si="212"/>
        <v>35.550416666666663</v>
      </c>
      <c r="J598" s="2">
        <f>propocet!$L$2</f>
        <v>18.9375</v>
      </c>
      <c r="K598" s="2">
        <f>propocet!$L$5</f>
        <v>23.362499999999997</v>
      </c>
      <c r="L598" s="2">
        <f>propocet!$L$9</f>
        <v>22.787500000000001</v>
      </c>
      <c r="M598" s="2">
        <f>propocet!$L$11</f>
        <v>16.7</v>
      </c>
      <c r="N598" s="2">
        <f>propocet!$L$12</f>
        <v>25.5625</v>
      </c>
      <c r="O598" s="2">
        <f>propocet!$L$13</f>
        <v>16.225000000000001</v>
      </c>
      <c r="P598" s="61">
        <f t="shared" si="213"/>
        <v>35.550416666666663</v>
      </c>
      <c r="Q598" s="52">
        <v>30</v>
      </c>
      <c r="R598" s="2">
        <f t="shared" si="214"/>
        <v>11.0625</v>
      </c>
      <c r="S598" s="2">
        <f t="shared" si="215"/>
        <v>6.6375000000000028</v>
      </c>
      <c r="T598" s="2">
        <f t="shared" si="216"/>
        <v>7.2124999999999986</v>
      </c>
      <c r="U598" s="2">
        <f t="shared" si="217"/>
        <v>13.3</v>
      </c>
      <c r="V598" s="2">
        <f t="shared" si="218"/>
        <v>4.4375</v>
      </c>
      <c r="W598" s="2">
        <f t="shared" si="219"/>
        <v>13.774999999999999</v>
      </c>
      <c r="X598" s="2">
        <f t="shared" si="233"/>
        <v>-5.5504166666666634</v>
      </c>
      <c r="Y598" s="2">
        <f t="shared" si="233"/>
        <v>-5.5504166666666634</v>
      </c>
      <c r="Z598" s="2">
        <f t="shared" si="233"/>
        <v>-5.5504166666666634</v>
      </c>
      <c r="AA598" s="2">
        <f t="shared" si="221"/>
        <v>56.425000000000004</v>
      </c>
      <c r="AB598" s="61">
        <f t="shared" si="222"/>
        <v>33.302499999999981</v>
      </c>
      <c r="AC598" s="61">
        <f t="shared" si="223"/>
        <v>89.727499999999992</v>
      </c>
      <c r="AD598" s="2">
        <f t="shared" si="224"/>
        <v>5.5504166666666634</v>
      </c>
      <c r="AE598" s="2">
        <f t="shared" si="227"/>
        <v>0</v>
      </c>
      <c r="AF598" s="52">
        <f t="shared" si="225"/>
        <v>89.727499999999992</v>
      </c>
      <c r="AG598" s="2">
        <f t="shared" si="228"/>
        <v>27.752083333333317</v>
      </c>
      <c r="AH598" s="67">
        <f t="shared" si="229"/>
        <v>0.22945006611395893</v>
      </c>
      <c r="AI598" s="67">
        <f t="shared" si="230"/>
        <v>0.77054993388604109</v>
      </c>
      <c r="AJ598" s="2">
        <f t="shared" si="231"/>
        <v>391.05458333333331</v>
      </c>
      <c r="AK598" s="2">
        <f t="shared" si="232"/>
        <v>1173.1637499999999</v>
      </c>
    </row>
    <row r="599" spans="1:37">
      <c r="A599" t="s">
        <v>540</v>
      </c>
      <c r="B599">
        <v>1</v>
      </c>
      <c r="C599" s="2">
        <f>VLOOKUP(A599,LB460_CO!B:L,11,0)</f>
        <v>113.14999999999999</v>
      </c>
      <c r="D599" s="2">
        <f>'c'!$B$7</f>
        <v>47.125</v>
      </c>
      <c r="E599" s="2">
        <f t="shared" si="210"/>
        <v>160.27499999999998</v>
      </c>
      <c r="F599" s="2">
        <f>'c'!$E$8</f>
        <v>123.57500000000002</v>
      </c>
      <c r="G599" s="52">
        <f t="shared" si="211"/>
        <v>283.85000000000002</v>
      </c>
      <c r="H599" s="52">
        <f t="shared" si="226"/>
        <v>283.85000000000002</v>
      </c>
      <c r="I599" s="2">
        <f t="shared" si="212"/>
        <v>32.054999999999993</v>
      </c>
      <c r="J599" s="2">
        <f>propocet!$L$2</f>
        <v>18.9375</v>
      </c>
      <c r="K599" s="2">
        <f>propocet!$L$5</f>
        <v>23.362499999999997</v>
      </c>
      <c r="L599" s="2">
        <f>propocet!$L$9</f>
        <v>22.787500000000001</v>
      </c>
      <c r="M599" s="2">
        <f>propocet!$L$11</f>
        <v>16.7</v>
      </c>
      <c r="N599" s="2">
        <f>propocet!$L$12</f>
        <v>25.5625</v>
      </c>
      <c r="O599" s="2">
        <f>propocet!$L$13</f>
        <v>16.225000000000001</v>
      </c>
      <c r="P599" s="61">
        <f t="shared" si="213"/>
        <v>32.054999999999993</v>
      </c>
      <c r="Q599" s="52">
        <v>30</v>
      </c>
      <c r="R599" s="2">
        <f t="shared" si="214"/>
        <v>11.0625</v>
      </c>
      <c r="S599" s="2">
        <f t="shared" si="215"/>
        <v>6.6375000000000028</v>
      </c>
      <c r="T599" s="2">
        <f t="shared" si="216"/>
        <v>7.2124999999999986</v>
      </c>
      <c r="U599" s="2">
        <f t="shared" si="217"/>
        <v>13.3</v>
      </c>
      <c r="V599" s="2">
        <f t="shared" si="218"/>
        <v>4.4375</v>
      </c>
      <c r="W599" s="2">
        <f t="shared" si="219"/>
        <v>13.774999999999999</v>
      </c>
      <c r="X599" s="2">
        <f t="shared" si="233"/>
        <v>-2.0549999999999926</v>
      </c>
      <c r="Y599" s="2">
        <f t="shared" si="233"/>
        <v>-2.0549999999999926</v>
      </c>
      <c r="Z599" s="2">
        <f t="shared" si="233"/>
        <v>-2.0549999999999926</v>
      </c>
      <c r="AA599" s="2">
        <f t="shared" si="221"/>
        <v>56.425000000000004</v>
      </c>
      <c r="AB599" s="61">
        <f t="shared" si="222"/>
        <v>12.329999999999956</v>
      </c>
      <c r="AC599" s="61">
        <f t="shared" si="223"/>
        <v>68.754999999999967</v>
      </c>
      <c r="AD599" s="2">
        <f t="shared" si="224"/>
        <v>2.0549999999999926</v>
      </c>
      <c r="AE599" s="2">
        <f t="shared" si="227"/>
        <v>0</v>
      </c>
      <c r="AF599" s="52">
        <f t="shared" si="225"/>
        <v>68.754999999999967</v>
      </c>
      <c r="AG599" s="2">
        <f t="shared" si="228"/>
        <v>10.274999999999963</v>
      </c>
      <c r="AH599" s="67">
        <f t="shared" si="229"/>
        <v>0.19499156279689733</v>
      </c>
      <c r="AI599" s="67">
        <f t="shared" si="230"/>
        <v>0.80500843720310267</v>
      </c>
      <c r="AJ599" s="2">
        <f t="shared" si="231"/>
        <v>352.60500000000002</v>
      </c>
      <c r="AK599" s="2">
        <f t="shared" si="232"/>
        <v>352.60500000000002</v>
      </c>
    </row>
    <row r="600" spans="1:37" hidden="1">
      <c r="A600" t="s">
        <v>776</v>
      </c>
      <c r="B600">
        <v>16</v>
      </c>
      <c r="C600" s="2">
        <f>VLOOKUP(A600,LB460_CO!B:L,11,0)</f>
        <v>85.74166666666666</v>
      </c>
      <c r="D600" s="2">
        <f>'c'!$B$7</f>
        <v>47.125</v>
      </c>
      <c r="E600" s="2">
        <f t="shared" si="210"/>
        <v>132.86666666666667</v>
      </c>
      <c r="F600" s="2">
        <f>'c'!$E$8</f>
        <v>123.57500000000002</v>
      </c>
      <c r="G600" s="52">
        <f t="shared" si="211"/>
        <v>256.44166666666672</v>
      </c>
      <c r="H600" s="52">
        <f t="shared" si="226"/>
        <v>4103.0666666666675</v>
      </c>
      <c r="I600" s="2">
        <f t="shared" si="212"/>
        <v>26.573333333333334</v>
      </c>
      <c r="J600" s="2">
        <f>propocet!$L$2</f>
        <v>18.9375</v>
      </c>
      <c r="K600" s="2">
        <f>propocet!$L$5</f>
        <v>23.362499999999997</v>
      </c>
      <c r="L600" s="2">
        <f>propocet!$L$9</f>
        <v>22.787500000000001</v>
      </c>
      <c r="M600" s="2">
        <f>propocet!$L$11</f>
        <v>16.7</v>
      </c>
      <c r="N600" s="2">
        <f>propocet!$L$12</f>
        <v>25.5625</v>
      </c>
      <c r="O600" s="2">
        <f>propocet!$L$13</f>
        <v>16.225000000000001</v>
      </c>
      <c r="P600" s="61">
        <f t="shared" si="213"/>
        <v>26.573333333333334</v>
      </c>
      <c r="Q600" s="52">
        <v>30</v>
      </c>
      <c r="R600" s="2">
        <f t="shared" si="214"/>
        <v>11.0625</v>
      </c>
      <c r="S600" s="2">
        <f t="shared" si="215"/>
        <v>6.6375000000000028</v>
      </c>
      <c r="T600" s="2">
        <f t="shared" si="216"/>
        <v>7.2124999999999986</v>
      </c>
      <c r="U600" s="2">
        <f t="shared" si="217"/>
        <v>13.3</v>
      </c>
      <c r="V600" s="2">
        <f t="shared" si="218"/>
        <v>4.4375</v>
      </c>
      <c r="W600" s="2">
        <f t="shared" si="219"/>
        <v>13.774999999999999</v>
      </c>
      <c r="X600" s="2">
        <f t="shared" si="233"/>
        <v>3.4266666666666659</v>
      </c>
      <c r="Y600" s="2">
        <f t="shared" si="233"/>
        <v>3.4266666666666659</v>
      </c>
      <c r="Z600" s="2">
        <f t="shared" si="233"/>
        <v>3.4266666666666659</v>
      </c>
      <c r="AA600" s="2">
        <f t="shared" si="221"/>
        <v>56.425000000000004</v>
      </c>
      <c r="AB600" s="61">
        <f t="shared" si="222"/>
        <v>0</v>
      </c>
      <c r="AC600" s="61">
        <f t="shared" si="223"/>
        <v>56.425000000000004</v>
      </c>
      <c r="AD600" s="2">
        <f t="shared" si="224"/>
        <v>-3.4266666666666659</v>
      </c>
      <c r="AE600" s="2">
        <f t="shared" si="227"/>
        <v>17.133333333333329</v>
      </c>
      <c r="AF600" s="52">
        <f t="shared" si="225"/>
        <v>73.558333333333337</v>
      </c>
      <c r="AG600" s="2">
        <f t="shared" si="228"/>
        <v>0</v>
      </c>
      <c r="AH600" s="67">
        <f t="shared" si="229"/>
        <v>0.22290404040404041</v>
      </c>
      <c r="AI600" s="67">
        <f t="shared" si="230"/>
        <v>0.77709595959595956</v>
      </c>
      <c r="AJ600" s="2">
        <f t="shared" si="231"/>
        <v>330.00000000000006</v>
      </c>
      <c r="AK600" s="2">
        <f t="shared" si="232"/>
        <v>5280.0000000000009</v>
      </c>
    </row>
    <row r="601" spans="1:37">
      <c r="A601" t="s">
        <v>777</v>
      </c>
      <c r="B601">
        <v>16</v>
      </c>
      <c r="C601" s="2">
        <f>VLOOKUP(A601,LB460_CO!B:L,11,0)</f>
        <v>145.30000000000001</v>
      </c>
      <c r="D601" s="2">
        <f>'c'!$B$7</f>
        <v>47.125</v>
      </c>
      <c r="E601" s="2">
        <f t="shared" si="210"/>
        <v>192.42500000000001</v>
      </c>
      <c r="F601" s="2">
        <f>'c'!$E$8</f>
        <v>123.57500000000002</v>
      </c>
      <c r="G601" s="52">
        <f t="shared" si="211"/>
        <v>316</v>
      </c>
      <c r="H601" s="52">
        <f t="shared" si="226"/>
        <v>5056</v>
      </c>
      <c r="I601" s="2">
        <f t="shared" si="212"/>
        <v>38.484999999999999</v>
      </c>
      <c r="J601" s="2">
        <f>propocet!$L$2</f>
        <v>18.9375</v>
      </c>
      <c r="K601" s="2">
        <f>propocet!$L$5</f>
        <v>23.362499999999997</v>
      </c>
      <c r="L601" s="2">
        <f>propocet!$L$9</f>
        <v>22.787500000000001</v>
      </c>
      <c r="M601" s="2">
        <f>propocet!$L$11</f>
        <v>16.7</v>
      </c>
      <c r="N601" s="2">
        <f>propocet!$L$12</f>
        <v>25.5625</v>
      </c>
      <c r="O601" s="2">
        <f>propocet!$L$13</f>
        <v>16.225000000000001</v>
      </c>
      <c r="P601" s="61">
        <f t="shared" si="213"/>
        <v>38.484999999999999</v>
      </c>
      <c r="Q601" s="52">
        <v>30</v>
      </c>
      <c r="R601" s="2">
        <f t="shared" si="214"/>
        <v>11.0625</v>
      </c>
      <c r="S601" s="2">
        <f t="shared" si="215"/>
        <v>6.6375000000000028</v>
      </c>
      <c r="T601" s="2">
        <f t="shared" si="216"/>
        <v>7.2124999999999986</v>
      </c>
      <c r="U601" s="2">
        <f t="shared" si="217"/>
        <v>13.3</v>
      </c>
      <c r="V601" s="2">
        <f t="shared" si="218"/>
        <v>4.4375</v>
      </c>
      <c r="W601" s="2">
        <f t="shared" si="219"/>
        <v>13.774999999999999</v>
      </c>
      <c r="X601" s="2">
        <f t="shared" si="233"/>
        <v>-8.4849999999999994</v>
      </c>
      <c r="Y601" s="2">
        <f t="shared" si="233"/>
        <v>-8.4849999999999994</v>
      </c>
      <c r="Z601" s="2">
        <f t="shared" si="233"/>
        <v>-8.4849999999999994</v>
      </c>
      <c r="AA601" s="2">
        <f t="shared" si="221"/>
        <v>56.425000000000004</v>
      </c>
      <c r="AB601" s="61">
        <f t="shared" si="222"/>
        <v>50.91</v>
      </c>
      <c r="AC601" s="61">
        <f t="shared" si="223"/>
        <v>107.33500000000001</v>
      </c>
      <c r="AD601" s="2">
        <f t="shared" si="224"/>
        <v>8.4849999999999994</v>
      </c>
      <c r="AE601" s="2">
        <f t="shared" si="227"/>
        <v>0</v>
      </c>
      <c r="AF601" s="52">
        <f t="shared" si="225"/>
        <v>107.33500000000001</v>
      </c>
      <c r="AG601" s="2">
        <f t="shared" si="228"/>
        <v>42.424999999999997</v>
      </c>
      <c r="AH601" s="67">
        <f t="shared" si="229"/>
        <v>0.25354624588092178</v>
      </c>
      <c r="AI601" s="67">
        <f t="shared" si="230"/>
        <v>0.74645375411907822</v>
      </c>
      <c r="AJ601" s="2">
        <f t="shared" si="231"/>
        <v>423.33500000000004</v>
      </c>
      <c r="AK601" s="2">
        <f t="shared" si="232"/>
        <v>6773.3600000000006</v>
      </c>
    </row>
    <row r="602" spans="1:37">
      <c r="A602" t="s">
        <v>541</v>
      </c>
      <c r="B602">
        <v>8</v>
      </c>
      <c r="C602" s="2">
        <f>VLOOKUP(A602,LB460_CO!B:L,11,0)</f>
        <v>178.5625</v>
      </c>
      <c r="D602" s="2">
        <f>'c'!$B$7</f>
        <v>47.125</v>
      </c>
      <c r="E602" s="2">
        <f t="shared" si="210"/>
        <v>225.6875</v>
      </c>
      <c r="F602" s="2">
        <f>'c'!$E$8</f>
        <v>123.57500000000002</v>
      </c>
      <c r="G602" s="52">
        <f t="shared" si="211"/>
        <v>349.26250000000005</v>
      </c>
      <c r="H602" s="52">
        <f t="shared" si="226"/>
        <v>2794.1000000000004</v>
      </c>
      <c r="I602" s="2">
        <f t="shared" si="212"/>
        <v>45.137500000000003</v>
      </c>
      <c r="J602" s="2">
        <f>propocet!$L$2</f>
        <v>18.9375</v>
      </c>
      <c r="K602" s="2">
        <f>propocet!$L$5</f>
        <v>23.362499999999997</v>
      </c>
      <c r="L602" s="2">
        <f>propocet!$L$9</f>
        <v>22.787500000000001</v>
      </c>
      <c r="M602" s="2">
        <f>propocet!$L$11</f>
        <v>16.7</v>
      </c>
      <c r="N602" s="2">
        <f>propocet!$L$12</f>
        <v>25.5625</v>
      </c>
      <c r="O602" s="2">
        <f>propocet!$L$13</f>
        <v>16.225000000000001</v>
      </c>
      <c r="P602" s="61">
        <f t="shared" si="213"/>
        <v>45.137500000000003</v>
      </c>
      <c r="Q602" s="52">
        <v>30</v>
      </c>
      <c r="R602" s="2">
        <f t="shared" si="214"/>
        <v>11.0625</v>
      </c>
      <c r="S602" s="2">
        <f t="shared" si="215"/>
        <v>6.6375000000000028</v>
      </c>
      <c r="T602" s="2">
        <f t="shared" si="216"/>
        <v>7.2124999999999986</v>
      </c>
      <c r="U602" s="2">
        <f t="shared" si="217"/>
        <v>13.3</v>
      </c>
      <c r="V602" s="2">
        <f t="shared" si="218"/>
        <v>4.4375</v>
      </c>
      <c r="W602" s="2">
        <f t="shared" si="219"/>
        <v>13.774999999999999</v>
      </c>
      <c r="X602" s="2">
        <f t="shared" si="233"/>
        <v>-15.137500000000003</v>
      </c>
      <c r="Y602" s="2">
        <f t="shared" si="233"/>
        <v>-15.137500000000003</v>
      </c>
      <c r="Z602" s="2">
        <f t="shared" si="233"/>
        <v>-15.137500000000003</v>
      </c>
      <c r="AA602" s="2">
        <f t="shared" si="221"/>
        <v>56.425000000000004</v>
      </c>
      <c r="AB602" s="61">
        <f t="shared" si="222"/>
        <v>90.825000000000017</v>
      </c>
      <c r="AC602" s="61">
        <f t="shared" si="223"/>
        <v>147.25000000000003</v>
      </c>
      <c r="AD602" s="2">
        <f t="shared" si="224"/>
        <v>15.137500000000003</v>
      </c>
      <c r="AE602" s="2">
        <f t="shared" si="227"/>
        <v>0</v>
      </c>
      <c r="AF602" s="52">
        <f t="shared" si="225"/>
        <v>147.25000000000003</v>
      </c>
      <c r="AG602" s="2">
        <f t="shared" si="228"/>
        <v>75.687500000000014</v>
      </c>
      <c r="AH602" s="67">
        <f t="shared" si="229"/>
        <v>0.29656856574607893</v>
      </c>
      <c r="AI602" s="67">
        <f t="shared" si="230"/>
        <v>0.70343143425392107</v>
      </c>
      <c r="AJ602" s="2">
        <f t="shared" si="231"/>
        <v>496.51250000000005</v>
      </c>
      <c r="AK602" s="2">
        <f t="shared" si="232"/>
        <v>3972.1000000000004</v>
      </c>
    </row>
    <row r="603" spans="1:37">
      <c r="A603" t="s">
        <v>778</v>
      </c>
      <c r="B603">
        <v>7</v>
      </c>
      <c r="C603" s="2">
        <f>VLOOKUP(A603,LB460_CO!B:L,11,0)</f>
        <v>114.17083333333333</v>
      </c>
      <c r="D603" s="2">
        <f>'c'!$B$7</f>
        <v>47.125</v>
      </c>
      <c r="E603" s="2">
        <f t="shared" si="210"/>
        <v>161.29583333333335</v>
      </c>
      <c r="F603" s="2">
        <f>'c'!$E$8</f>
        <v>123.57500000000002</v>
      </c>
      <c r="G603" s="52">
        <f t="shared" si="211"/>
        <v>284.87083333333339</v>
      </c>
      <c r="H603" s="52">
        <f t="shared" si="226"/>
        <v>1994.0958333333338</v>
      </c>
      <c r="I603" s="2">
        <f t="shared" si="212"/>
        <v>32.259166666666673</v>
      </c>
      <c r="J603" s="2">
        <f>propocet!$L$2</f>
        <v>18.9375</v>
      </c>
      <c r="K603" s="2">
        <f>propocet!$L$5</f>
        <v>23.362499999999997</v>
      </c>
      <c r="L603" s="2">
        <f>propocet!$L$9</f>
        <v>22.787500000000001</v>
      </c>
      <c r="M603" s="2">
        <f>propocet!$L$11</f>
        <v>16.7</v>
      </c>
      <c r="N603" s="2">
        <f>propocet!$L$12</f>
        <v>25.5625</v>
      </c>
      <c r="O603" s="2">
        <f>propocet!$L$13</f>
        <v>16.225000000000001</v>
      </c>
      <c r="P603" s="61">
        <f t="shared" si="213"/>
        <v>32.259166666666673</v>
      </c>
      <c r="Q603" s="52">
        <v>30</v>
      </c>
      <c r="R603" s="2">
        <f t="shared" si="214"/>
        <v>11.0625</v>
      </c>
      <c r="S603" s="2">
        <f t="shared" si="215"/>
        <v>6.6375000000000028</v>
      </c>
      <c r="T603" s="2">
        <f t="shared" si="216"/>
        <v>7.2124999999999986</v>
      </c>
      <c r="U603" s="2">
        <f t="shared" si="217"/>
        <v>13.3</v>
      </c>
      <c r="V603" s="2">
        <f t="shared" si="218"/>
        <v>4.4375</v>
      </c>
      <c r="W603" s="2">
        <f t="shared" si="219"/>
        <v>13.774999999999999</v>
      </c>
      <c r="X603" s="2">
        <f t="shared" si="233"/>
        <v>-2.2591666666666725</v>
      </c>
      <c r="Y603" s="2">
        <f t="shared" si="233"/>
        <v>-2.2591666666666725</v>
      </c>
      <c r="Z603" s="2">
        <f t="shared" si="233"/>
        <v>-2.2591666666666725</v>
      </c>
      <c r="AA603" s="2">
        <f t="shared" si="221"/>
        <v>56.425000000000004</v>
      </c>
      <c r="AB603" s="61">
        <f t="shared" si="222"/>
        <v>13.555000000000035</v>
      </c>
      <c r="AC603" s="61">
        <f t="shared" si="223"/>
        <v>69.980000000000047</v>
      </c>
      <c r="AD603" s="2">
        <f t="shared" si="224"/>
        <v>2.2591666666666725</v>
      </c>
      <c r="AE603" s="2">
        <f t="shared" si="227"/>
        <v>0</v>
      </c>
      <c r="AF603" s="52">
        <f t="shared" si="225"/>
        <v>69.980000000000047</v>
      </c>
      <c r="AG603" s="2">
        <f t="shared" si="228"/>
        <v>11.295833333333363</v>
      </c>
      <c r="AH603" s="67">
        <f t="shared" si="229"/>
        <v>0.19720962564082101</v>
      </c>
      <c r="AI603" s="67">
        <f t="shared" si="230"/>
        <v>0.80279037435917899</v>
      </c>
      <c r="AJ603" s="2">
        <f t="shared" si="231"/>
        <v>354.85083333333341</v>
      </c>
      <c r="AK603" s="2">
        <f t="shared" si="232"/>
        <v>2483.9558333333339</v>
      </c>
    </row>
    <row r="604" spans="1:37">
      <c r="A604" t="s">
        <v>779</v>
      </c>
      <c r="B604">
        <v>9</v>
      </c>
      <c r="C604" s="2">
        <f>VLOOKUP(A604,LB460_CO!B:L,11,0)</f>
        <v>114.17083333333333</v>
      </c>
      <c r="D604" s="2">
        <f>'c'!$B$7</f>
        <v>47.125</v>
      </c>
      <c r="E604" s="2">
        <f t="shared" si="210"/>
        <v>161.29583333333335</v>
      </c>
      <c r="F604" s="2">
        <f>'c'!$E$8</f>
        <v>123.57500000000002</v>
      </c>
      <c r="G604" s="52">
        <f t="shared" si="211"/>
        <v>284.87083333333339</v>
      </c>
      <c r="H604" s="52">
        <f t="shared" si="226"/>
        <v>2563.8375000000005</v>
      </c>
      <c r="I604" s="2">
        <f t="shared" si="212"/>
        <v>32.259166666666673</v>
      </c>
      <c r="J604" s="2">
        <f>propocet!$L$2</f>
        <v>18.9375</v>
      </c>
      <c r="K604" s="2">
        <f>propocet!$L$5</f>
        <v>23.362499999999997</v>
      </c>
      <c r="L604" s="2">
        <f>propocet!$L$9</f>
        <v>22.787500000000001</v>
      </c>
      <c r="M604" s="2">
        <f>propocet!$L$11</f>
        <v>16.7</v>
      </c>
      <c r="N604" s="2">
        <f>propocet!$L$12</f>
        <v>25.5625</v>
      </c>
      <c r="O604" s="2">
        <f>propocet!$L$13</f>
        <v>16.225000000000001</v>
      </c>
      <c r="P604" s="61">
        <f t="shared" si="213"/>
        <v>32.259166666666673</v>
      </c>
      <c r="Q604" s="52">
        <v>30</v>
      </c>
      <c r="R604" s="2">
        <f t="shared" si="214"/>
        <v>11.0625</v>
      </c>
      <c r="S604" s="2">
        <f t="shared" si="215"/>
        <v>6.6375000000000028</v>
      </c>
      <c r="T604" s="2">
        <f t="shared" si="216"/>
        <v>7.2124999999999986</v>
      </c>
      <c r="U604" s="2">
        <f t="shared" si="217"/>
        <v>13.3</v>
      </c>
      <c r="V604" s="2">
        <f t="shared" si="218"/>
        <v>4.4375</v>
      </c>
      <c r="W604" s="2">
        <f t="shared" si="219"/>
        <v>13.774999999999999</v>
      </c>
      <c r="X604" s="2">
        <f t="shared" si="233"/>
        <v>-2.2591666666666725</v>
      </c>
      <c r="Y604" s="2">
        <f t="shared" si="233"/>
        <v>-2.2591666666666725</v>
      </c>
      <c r="Z604" s="2">
        <f t="shared" si="233"/>
        <v>-2.2591666666666725</v>
      </c>
      <c r="AA604" s="2">
        <f t="shared" si="221"/>
        <v>56.425000000000004</v>
      </c>
      <c r="AB604" s="61">
        <f t="shared" si="222"/>
        <v>13.555000000000035</v>
      </c>
      <c r="AC604" s="61">
        <f t="shared" si="223"/>
        <v>69.980000000000047</v>
      </c>
      <c r="AD604" s="2">
        <f t="shared" si="224"/>
        <v>2.2591666666666725</v>
      </c>
      <c r="AE604" s="2">
        <f t="shared" si="227"/>
        <v>0</v>
      </c>
      <c r="AF604" s="52">
        <f t="shared" si="225"/>
        <v>69.980000000000047</v>
      </c>
      <c r="AG604" s="2">
        <f t="shared" si="228"/>
        <v>11.295833333333363</v>
      </c>
      <c r="AH604" s="67">
        <f t="shared" si="229"/>
        <v>0.19720962564082101</v>
      </c>
      <c r="AI604" s="67">
        <f t="shared" si="230"/>
        <v>0.80279037435917899</v>
      </c>
      <c r="AJ604" s="2">
        <f t="shared" si="231"/>
        <v>354.85083333333341</v>
      </c>
      <c r="AK604" s="2">
        <f t="shared" si="232"/>
        <v>3193.6575000000007</v>
      </c>
    </row>
    <row r="605" spans="1:37">
      <c r="A605" t="s">
        <v>201</v>
      </c>
      <c r="B605">
        <v>4</v>
      </c>
      <c r="C605" s="2">
        <f>VLOOKUP(A605,LB460_CO!B:L,11,0)</f>
        <v>150.58750000000001</v>
      </c>
      <c r="D605" s="2">
        <f>'c'!$B$7</f>
        <v>47.125</v>
      </c>
      <c r="E605" s="2">
        <f t="shared" si="210"/>
        <v>197.71250000000001</v>
      </c>
      <c r="F605" s="2">
        <f>'c'!$E$8</f>
        <v>123.57500000000002</v>
      </c>
      <c r="G605" s="52">
        <f t="shared" si="211"/>
        <v>321.28750000000002</v>
      </c>
      <c r="H605" s="52">
        <f t="shared" si="226"/>
        <v>1285.1500000000001</v>
      </c>
      <c r="I605" s="2">
        <f t="shared" si="212"/>
        <v>39.542500000000004</v>
      </c>
      <c r="J605" s="2">
        <f>propocet!$L$2</f>
        <v>18.9375</v>
      </c>
      <c r="K605" s="2">
        <f>propocet!$L$5</f>
        <v>23.362499999999997</v>
      </c>
      <c r="L605" s="2">
        <f>propocet!$L$9</f>
        <v>22.787500000000001</v>
      </c>
      <c r="M605" s="2">
        <f>propocet!$L$11</f>
        <v>16.7</v>
      </c>
      <c r="N605" s="2">
        <f>propocet!$L$12</f>
        <v>25.5625</v>
      </c>
      <c r="O605" s="2">
        <f>propocet!$L$13</f>
        <v>16.225000000000001</v>
      </c>
      <c r="P605" s="61">
        <f t="shared" si="213"/>
        <v>39.542500000000004</v>
      </c>
      <c r="Q605" s="52">
        <v>30</v>
      </c>
      <c r="R605" s="2">
        <f t="shared" si="214"/>
        <v>11.0625</v>
      </c>
      <c r="S605" s="2">
        <f t="shared" si="215"/>
        <v>6.6375000000000028</v>
      </c>
      <c r="T605" s="2">
        <f t="shared" si="216"/>
        <v>7.2124999999999986</v>
      </c>
      <c r="U605" s="2">
        <f t="shared" si="217"/>
        <v>13.3</v>
      </c>
      <c r="V605" s="2">
        <f t="shared" si="218"/>
        <v>4.4375</v>
      </c>
      <c r="W605" s="2">
        <f t="shared" si="219"/>
        <v>13.774999999999999</v>
      </c>
      <c r="X605" s="2">
        <f t="shared" si="233"/>
        <v>-9.542500000000004</v>
      </c>
      <c r="Y605" s="2">
        <f t="shared" si="233"/>
        <v>-9.542500000000004</v>
      </c>
      <c r="Z605" s="2">
        <f t="shared" si="233"/>
        <v>-9.542500000000004</v>
      </c>
      <c r="AA605" s="2">
        <f t="shared" si="221"/>
        <v>56.425000000000004</v>
      </c>
      <c r="AB605" s="61">
        <f t="shared" si="222"/>
        <v>57.255000000000024</v>
      </c>
      <c r="AC605" s="61">
        <f t="shared" si="223"/>
        <v>113.68000000000004</v>
      </c>
      <c r="AD605" s="2">
        <f t="shared" si="224"/>
        <v>9.542500000000004</v>
      </c>
      <c r="AE605" s="2">
        <f t="shared" si="227"/>
        <v>0</v>
      </c>
      <c r="AF605" s="52">
        <f t="shared" si="225"/>
        <v>113.68000000000004</v>
      </c>
      <c r="AG605" s="2">
        <f t="shared" si="228"/>
        <v>47.71250000000002</v>
      </c>
      <c r="AH605" s="67">
        <f t="shared" si="229"/>
        <v>0.26135285969641414</v>
      </c>
      <c r="AI605" s="67">
        <f t="shared" si="230"/>
        <v>0.73864714030358591</v>
      </c>
      <c r="AJ605" s="2">
        <f t="shared" si="231"/>
        <v>434.96750000000009</v>
      </c>
      <c r="AK605" s="2">
        <f t="shared" si="232"/>
        <v>1739.8700000000003</v>
      </c>
    </row>
    <row r="606" spans="1:37">
      <c r="A606" t="s">
        <v>202</v>
      </c>
      <c r="B606">
        <v>1</v>
      </c>
      <c r="C606" s="2">
        <f>VLOOKUP(A606,LB460_CO!B:L,11,0)</f>
        <v>150.58750000000001</v>
      </c>
      <c r="D606" s="2">
        <f>'c'!$B$7</f>
        <v>47.125</v>
      </c>
      <c r="E606" s="2">
        <f t="shared" si="210"/>
        <v>197.71250000000001</v>
      </c>
      <c r="F606" s="2">
        <f>'c'!$E$8</f>
        <v>123.57500000000002</v>
      </c>
      <c r="G606" s="52">
        <f t="shared" si="211"/>
        <v>321.28750000000002</v>
      </c>
      <c r="H606" s="52">
        <f t="shared" si="226"/>
        <v>321.28750000000002</v>
      </c>
      <c r="I606" s="2">
        <f t="shared" si="212"/>
        <v>39.542500000000004</v>
      </c>
      <c r="J606" s="2">
        <f>propocet!$L$2</f>
        <v>18.9375</v>
      </c>
      <c r="K606" s="2">
        <f>propocet!$L$5</f>
        <v>23.362499999999997</v>
      </c>
      <c r="L606" s="2">
        <f>propocet!$L$9</f>
        <v>22.787500000000001</v>
      </c>
      <c r="M606" s="2">
        <f>propocet!$L$11</f>
        <v>16.7</v>
      </c>
      <c r="N606" s="2">
        <f>propocet!$L$12</f>
        <v>25.5625</v>
      </c>
      <c r="O606" s="2">
        <f>propocet!$L$13</f>
        <v>16.225000000000001</v>
      </c>
      <c r="P606" s="61">
        <f t="shared" si="213"/>
        <v>39.542500000000004</v>
      </c>
      <c r="Q606" s="52">
        <v>30</v>
      </c>
      <c r="R606" s="2">
        <f t="shared" si="214"/>
        <v>11.0625</v>
      </c>
      <c r="S606" s="2">
        <f t="shared" si="215"/>
        <v>6.6375000000000028</v>
      </c>
      <c r="T606" s="2">
        <f t="shared" si="216"/>
        <v>7.2124999999999986</v>
      </c>
      <c r="U606" s="2">
        <f t="shared" si="217"/>
        <v>13.3</v>
      </c>
      <c r="V606" s="2">
        <f t="shared" si="218"/>
        <v>4.4375</v>
      </c>
      <c r="W606" s="2">
        <f t="shared" si="219"/>
        <v>13.774999999999999</v>
      </c>
      <c r="X606" s="2">
        <f t="shared" si="233"/>
        <v>-9.542500000000004</v>
      </c>
      <c r="Y606" s="2">
        <f t="shared" si="233"/>
        <v>-9.542500000000004</v>
      </c>
      <c r="Z606" s="2">
        <f t="shared" si="233"/>
        <v>-9.542500000000004</v>
      </c>
      <c r="AA606" s="2">
        <f t="shared" si="221"/>
        <v>56.425000000000004</v>
      </c>
      <c r="AB606" s="61">
        <f t="shared" si="222"/>
        <v>57.255000000000024</v>
      </c>
      <c r="AC606" s="61">
        <f t="shared" si="223"/>
        <v>113.68000000000004</v>
      </c>
      <c r="AD606" s="2">
        <f t="shared" si="224"/>
        <v>9.542500000000004</v>
      </c>
      <c r="AE606" s="2">
        <f t="shared" si="227"/>
        <v>0</v>
      </c>
      <c r="AF606" s="52">
        <f t="shared" si="225"/>
        <v>113.68000000000004</v>
      </c>
      <c r="AG606" s="2">
        <f t="shared" si="228"/>
        <v>47.71250000000002</v>
      </c>
      <c r="AH606" s="67">
        <f t="shared" si="229"/>
        <v>0.26135285969641414</v>
      </c>
      <c r="AI606" s="67">
        <f t="shared" si="230"/>
        <v>0.73864714030358591</v>
      </c>
      <c r="AJ606" s="2">
        <f t="shared" si="231"/>
        <v>434.96750000000009</v>
      </c>
      <c r="AK606" s="2">
        <f t="shared" si="232"/>
        <v>434.96750000000009</v>
      </c>
    </row>
    <row r="607" spans="1:37">
      <c r="A607" t="s">
        <v>452</v>
      </c>
      <c r="B607">
        <v>7</v>
      </c>
      <c r="C607" s="2">
        <f>VLOOKUP(A607,LB460_CO!B:L,11,0)</f>
        <v>211.10833333333335</v>
      </c>
      <c r="D607" s="2">
        <f>'c'!$B$7</f>
        <v>47.125</v>
      </c>
      <c r="E607" s="2">
        <f t="shared" si="210"/>
        <v>258.23333333333335</v>
      </c>
      <c r="F607" s="2">
        <f>'c'!$E$8</f>
        <v>123.57500000000002</v>
      </c>
      <c r="G607" s="52">
        <f t="shared" si="211"/>
        <v>381.80833333333339</v>
      </c>
      <c r="H607" s="52">
        <f t="shared" si="226"/>
        <v>2672.6583333333338</v>
      </c>
      <c r="I607" s="2">
        <f t="shared" si="212"/>
        <v>51.646666666666668</v>
      </c>
      <c r="J607" s="2">
        <f>propocet!$L$2</f>
        <v>18.9375</v>
      </c>
      <c r="K607" s="2">
        <f>propocet!$L$5</f>
        <v>23.362499999999997</v>
      </c>
      <c r="L607" s="2">
        <f>propocet!$L$9</f>
        <v>22.787500000000001</v>
      </c>
      <c r="M607" s="2">
        <f>propocet!$L$11</f>
        <v>16.7</v>
      </c>
      <c r="N607" s="2">
        <f>propocet!$L$12</f>
        <v>25.5625</v>
      </c>
      <c r="O607" s="2">
        <f>propocet!$L$13</f>
        <v>16.225000000000001</v>
      </c>
      <c r="P607" s="61">
        <f t="shared" si="213"/>
        <v>51.646666666666668</v>
      </c>
      <c r="Q607" s="52">
        <v>30</v>
      </c>
      <c r="R607" s="2">
        <f t="shared" si="214"/>
        <v>11.0625</v>
      </c>
      <c r="S607" s="2">
        <f t="shared" si="215"/>
        <v>6.6375000000000028</v>
      </c>
      <c r="T607" s="2">
        <f t="shared" si="216"/>
        <v>7.2124999999999986</v>
      </c>
      <c r="U607" s="2">
        <f t="shared" si="217"/>
        <v>13.3</v>
      </c>
      <c r="V607" s="2">
        <f t="shared" si="218"/>
        <v>4.4375</v>
      </c>
      <c r="W607" s="2">
        <f t="shared" si="219"/>
        <v>13.774999999999999</v>
      </c>
      <c r="X607" s="2">
        <f t="shared" si="233"/>
        <v>-21.646666666666668</v>
      </c>
      <c r="Y607" s="2">
        <f t="shared" si="233"/>
        <v>-21.646666666666668</v>
      </c>
      <c r="Z607" s="2">
        <f t="shared" si="233"/>
        <v>-21.646666666666668</v>
      </c>
      <c r="AA607" s="2">
        <f t="shared" si="221"/>
        <v>56.425000000000004</v>
      </c>
      <c r="AB607" s="61">
        <f t="shared" si="222"/>
        <v>129.88</v>
      </c>
      <c r="AC607" s="61">
        <f t="shared" si="223"/>
        <v>186.30500000000001</v>
      </c>
      <c r="AD607" s="2">
        <f t="shared" si="224"/>
        <v>21.646666666666668</v>
      </c>
      <c r="AE607" s="2">
        <f t="shared" si="227"/>
        <v>0</v>
      </c>
      <c r="AF607" s="52">
        <f t="shared" si="225"/>
        <v>186.30500000000001</v>
      </c>
      <c r="AG607" s="2">
        <f t="shared" si="228"/>
        <v>108.23333333333335</v>
      </c>
      <c r="AH607" s="67">
        <f t="shared" si="229"/>
        <v>0.32793632725864558</v>
      </c>
      <c r="AI607" s="67">
        <f t="shared" si="230"/>
        <v>0.67206367274135448</v>
      </c>
      <c r="AJ607" s="2">
        <f t="shared" si="231"/>
        <v>568.11333333333346</v>
      </c>
      <c r="AK607" s="2">
        <f t="shared" si="232"/>
        <v>3976.793333333334</v>
      </c>
    </row>
    <row r="608" spans="1:37">
      <c r="A608" t="s">
        <v>708</v>
      </c>
      <c r="B608">
        <v>2</v>
      </c>
      <c r="C608" s="2">
        <f>VLOOKUP(A608,LB460_CO!B:L,11,0)</f>
        <v>163.66249999999999</v>
      </c>
      <c r="D608" s="2">
        <f>'c'!$B$7</f>
        <v>47.125</v>
      </c>
      <c r="E608" s="2">
        <f t="shared" si="210"/>
        <v>210.78749999999999</v>
      </c>
      <c r="F608" s="2">
        <f>'c'!$E$8</f>
        <v>123.57500000000002</v>
      </c>
      <c r="G608" s="52">
        <f t="shared" si="211"/>
        <v>334.36250000000001</v>
      </c>
      <c r="H608" s="52">
        <f t="shared" si="226"/>
        <v>668.72500000000002</v>
      </c>
      <c r="I608" s="2">
        <f t="shared" si="212"/>
        <v>42.157499999999999</v>
      </c>
      <c r="J608" s="2">
        <f>propocet!$L$2</f>
        <v>18.9375</v>
      </c>
      <c r="K608" s="2">
        <f>propocet!$L$5</f>
        <v>23.362499999999997</v>
      </c>
      <c r="L608" s="2">
        <f>propocet!$L$9</f>
        <v>22.787500000000001</v>
      </c>
      <c r="M608" s="2">
        <f>propocet!$L$11</f>
        <v>16.7</v>
      </c>
      <c r="N608" s="2">
        <f>propocet!$L$12</f>
        <v>25.5625</v>
      </c>
      <c r="O608" s="2">
        <f>propocet!$L$13</f>
        <v>16.225000000000001</v>
      </c>
      <c r="P608" s="61">
        <f t="shared" si="213"/>
        <v>42.157499999999999</v>
      </c>
      <c r="Q608" s="52">
        <v>30</v>
      </c>
      <c r="R608" s="2">
        <f t="shared" si="214"/>
        <v>11.0625</v>
      </c>
      <c r="S608" s="2">
        <f t="shared" si="215"/>
        <v>6.6375000000000028</v>
      </c>
      <c r="T608" s="2">
        <f t="shared" si="216"/>
        <v>7.2124999999999986</v>
      </c>
      <c r="U608" s="2">
        <f t="shared" si="217"/>
        <v>13.3</v>
      </c>
      <c r="V608" s="2">
        <f t="shared" si="218"/>
        <v>4.4375</v>
      </c>
      <c r="W608" s="2">
        <f t="shared" si="219"/>
        <v>13.774999999999999</v>
      </c>
      <c r="X608" s="2">
        <f t="shared" si="233"/>
        <v>-12.157499999999999</v>
      </c>
      <c r="Y608" s="2">
        <f t="shared" si="233"/>
        <v>-12.157499999999999</v>
      </c>
      <c r="Z608" s="2">
        <f t="shared" si="233"/>
        <v>-12.157499999999999</v>
      </c>
      <c r="AA608" s="2">
        <f t="shared" si="221"/>
        <v>56.425000000000004</v>
      </c>
      <c r="AB608" s="61">
        <f t="shared" si="222"/>
        <v>72.944999999999993</v>
      </c>
      <c r="AC608" s="61">
        <f t="shared" si="223"/>
        <v>129.37</v>
      </c>
      <c r="AD608" s="2">
        <f t="shared" si="224"/>
        <v>12.157499999999999</v>
      </c>
      <c r="AE608" s="2">
        <f t="shared" si="227"/>
        <v>0</v>
      </c>
      <c r="AF608" s="52">
        <f t="shared" si="225"/>
        <v>129.37</v>
      </c>
      <c r="AG608" s="2">
        <f t="shared" si="228"/>
        <v>60.787499999999994</v>
      </c>
      <c r="AH608" s="67">
        <f t="shared" si="229"/>
        <v>0.27897548694559904</v>
      </c>
      <c r="AI608" s="67">
        <f t="shared" si="230"/>
        <v>0.72102451305440096</v>
      </c>
      <c r="AJ608" s="2">
        <f t="shared" si="231"/>
        <v>463.73250000000002</v>
      </c>
      <c r="AK608" s="2">
        <f t="shared" si="232"/>
        <v>927.46500000000003</v>
      </c>
    </row>
    <row r="609" spans="1:37" hidden="1">
      <c r="A609" t="s">
        <v>630</v>
      </c>
      <c r="B609">
        <v>1</v>
      </c>
      <c r="C609" s="2">
        <f>VLOOKUP(A609,LB460_CO!B:L,11,0)</f>
        <v>97.461458333333326</v>
      </c>
      <c r="D609" s="2">
        <f>'c'!$B$7</f>
        <v>47.125</v>
      </c>
      <c r="E609" s="2">
        <f t="shared" si="210"/>
        <v>144.58645833333333</v>
      </c>
      <c r="F609" s="2">
        <f>'c'!$E$8</f>
        <v>123.57500000000002</v>
      </c>
      <c r="G609" s="52">
        <f t="shared" si="211"/>
        <v>268.16145833333337</v>
      </c>
      <c r="H609" s="52">
        <f t="shared" si="226"/>
        <v>268.16145833333337</v>
      </c>
      <c r="I609" s="2">
        <f t="shared" si="212"/>
        <v>28.917291666666664</v>
      </c>
      <c r="J609" s="2">
        <f>propocet!$L$2</f>
        <v>18.9375</v>
      </c>
      <c r="K609" s="2">
        <f>propocet!$L$5</f>
        <v>23.362499999999997</v>
      </c>
      <c r="L609" s="2">
        <f>propocet!$L$9</f>
        <v>22.787500000000001</v>
      </c>
      <c r="M609" s="2">
        <f>propocet!$L$11</f>
        <v>16.7</v>
      </c>
      <c r="N609" s="2">
        <f>propocet!$L$12</f>
        <v>25.5625</v>
      </c>
      <c r="O609" s="2">
        <f>propocet!$L$13</f>
        <v>16.225000000000001</v>
      </c>
      <c r="P609" s="61">
        <f t="shared" si="213"/>
        <v>28.917291666666664</v>
      </c>
      <c r="Q609" s="52">
        <v>30</v>
      </c>
      <c r="R609" s="2">
        <f t="shared" si="214"/>
        <v>11.0625</v>
      </c>
      <c r="S609" s="2">
        <f t="shared" si="215"/>
        <v>6.6375000000000028</v>
      </c>
      <c r="T609" s="2">
        <f t="shared" si="216"/>
        <v>7.2124999999999986</v>
      </c>
      <c r="U609" s="2">
        <f t="shared" si="217"/>
        <v>13.3</v>
      </c>
      <c r="V609" s="2">
        <f t="shared" si="218"/>
        <v>4.4375</v>
      </c>
      <c r="W609" s="2">
        <f t="shared" si="219"/>
        <v>13.774999999999999</v>
      </c>
      <c r="X609" s="2">
        <f t="shared" si="233"/>
        <v>1.0827083333333363</v>
      </c>
      <c r="Y609" s="2">
        <f t="shared" si="233"/>
        <v>1.0827083333333363</v>
      </c>
      <c r="Z609" s="2">
        <f t="shared" si="233"/>
        <v>1.0827083333333363</v>
      </c>
      <c r="AA609" s="2">
        <f t="shared" si="221"/>
        <v>56.425000000000004</v>
      </c>
      <c r="AB609" s="61">
        <f t="shared" si="222"/>
        <v>0</v>
      </c>
      <c r="AC609" s="61">
        <f t="shared" si="223"/>
        <v>56.425000000000004</v>
      </c>
      <c r="AD609" s="2">
        <f t="shared" si="224"/>
        <v>-1.0827083333333363</v>
      </c>
      <c r="AE609" s="2">
        <f t="shared" si="227"/>
        <v>5.4135416666666814</v>
      </c>
      <c r="AF609" s="52">
        <f t="shared" si="225"/>
        <v>61.838541666666686</v>
      </c>
      <c r="AG609" s="2">
        <f t="shared" si="228"/>
        <v>0</v>
      </c>
      <c r="AH609" s="67">
        <f t="shared" si="229"/>
        <v>0.18738952020202027</v>
      </c>
      <c r="AI609" s="67">
        <f t="shared" si="230"/>
        <v>0.81261047979797973</v>
      </c>
      <c r="AJ609" s="2">
        <f t="shared" si="231"/>
        <v>330.00000000000006</v>
      </c>
      <c r="AK609" s="2">
        <f t="shared" si="232"/>
        <v>330.00000000000006</v>
      </c>
    </row>
    <row r="610" spans="1:37" hidden="1">
      <c r="A610" t="s">
        <v>780</v>
      </c>
      <c r="B610">
        <v>3</v>
      </c>
      <c r="C610" s="2">
        <f>VLOOKUP(A610,LB460_CO!B:L,11,0)</f>
        <v>63.274999999999999</v>
      </c>
      <c r="D610" s="2">
        <f>'c'!$B$7</f>
        <v>47.125</v>
      </c>
      <c r="E610" s="2">
        <f t="shared" si="210"/>
        <v>110.4</v>
      </c>
      <c r="F610" s="2">
        <f>'c'!$E$8</f>
        <v>123.57500000000002</v>
      </c>
      <c r="G610" s="52">
        <f t="shared" si="211"/>
        <v>233.97500000000002</v>
      </c>
      <c r="H610" s="52">
        <f t="shared" si="226"/>
        <v>701.92500000000007</v>
      </c>
      <c r="I610" s="2">
        <f t="shared" si="212"/>
        <v>22.080000000000002</v>
      </c>
      <c r="J610" s="2">
        <f>propocet!$L$2</f>
        <v>18.9375</v>
      </c>
      <c r="K610" s="2">
        <f>propocet!$L$5</f>
        <v>23.362499999999997</v>
      </c>
      <c r="L610" s="2">
        <f>propocet!$L$9</f>
        <v>22.787500000000001</v>
      </c>
      <c r="M610" s="2">
        <f>propocet!$L$11</f>
        <v>16.7</v>
      </c>
      <c r="N610" s="2">
        <f>propocet!$L$12</f>
        <v>25.5625</v>
      </c>
      <c r="O610" s="2">
        <f>propocet!$L$13</f>
        <v>16.225000000000001</v>
      </c>
      <c r="P610" s="61">
        <f t="shared" si="213"/>
        <v>25.5625</v>
      </c>
      <c r="Q610" s="52">
        <v>30</v>
      </c>
      <c r="R610" s="2">
        <f t="shared" si="214"/>
        <v>11.0625</v>
      </c>
      <c r="S610" s="2">
        <f t="shared" si="215"/>
        <v>6.6375000000000028</v>
      </c>
      <c r="T610" s="2">
        <f t="shared" si="216"/>
        <v>7.2124999999999986</v>
      </c>
      <c r="U610" s="2">
        <f t="shared" si="217"/>
        <v>13.3</v>
      </c>
      <c r="V610" s="2">
        <f t="shared" si="218"/>
        <v>4.4375</v>
      </c>
      <c r="W610" s="2">
        <f t="shared" si="219"/>
        <v>13.774999999999999</v>
      </c>
      <c r="X610" s="2">
        <f t="shared" si="233"/>
        <v>7.9199999999999982</v>
      </c>
      <c r="Y610" s="2">
        <f t="shared" si="233"/>
        <v>7.9199999999999982</v>
      </c>
      <c r="Z610" s="2">
        <f t="shared" si="233"/>
        <v>7.9199999999999982</v>
      </c>
      <c r="AA610" s="2">
        <f t="shared" si="221"/>
        <v>56.425000000000004</v>
      </c>
      <c r="AB610" s="61">
        <f t="shared" si="222"/>
        <v>0</v>
      </c>
      <c r="AC610" s="61">
        <f t="shared" si="223"/>
        <v>56.425000000000004</v>
      </c>
      <c r="AD610" s="2">
        <f t="shared" si="224"/>
        <v>-4.4375</v>
      </c>
      <c r="AE610" s="2">
        <f t="shared" si="227"/>
        <v>22.1875</v>
      </c>
      <c r="AF610" s="52">
        <f t="shared" si="225"/>
        <v>78.612500000000011</v>
      </c>
      <c r="AG610" s="2">
        <f t="shared" si="228"/>
        <v>0</v>
      </c>
      <c r="AH610" s="67">
        <f t="shared" si="229"/>
        <v>0.238219696969697</v>
      </c>
      <c r="AI610" s="67">
        <f t="shared" si="230"/>
        <v>0.76178030303030297</v>
      </c>
      <c r="AJ610" s="2">
        <f t="shared" si="231"/>
        <v>312.58750000000003</v>
      </c>
      <c r="AK610" s="2">
        <f t="shared" si="232"/>
        <v>937.76250000000005</v>
      </c>
    </row>
    <row r="611" spans="1:37" hidden="1">
      <c r="A611" t="s">
        <v>542</v>
      </c>
      <c r="B611">
        <v>6</v>
      </c>
      <c r="C611" s="2">
        <f>VLOOKUP(A611,LB460_CO!B:L,11,0)</f>
        <v>102.39166666666668</v>
      </c>
      <c r="D611" s="2">
        <f>'c'!$B$7</f>
        <v>47.125</v>
      </c>
      <c r="E611" s="2">
        <f t="shared" si="210"/>
        <v>149.51666666666668</v>
      </c>
      <c r="F611" s="2">
        <f>'c'!$E$8</f>
        <v>123.57500000000002</v>
      </c>
      <c r="G611" s="52">
        <f t="shared" si="211"/>
        <v>273.0916666666667</v>
      </c>
      <c r="H611" s="52">
        <f t="shared" si="226"/>
        <v>1638.5500000000002</v>
      </c>
      <c r="I611" s="2">
        <f t="shared" si="212"/>
        <v>29.903333333333336</v>
      </c>
      <c r="J611" s="2">
        <f>propocet!$L$2</f>
        <v>18.9375</v>
      </c>
      <c r="K611" s="2">
        <f>propocet!$L$5</f>
        <v>23.362499999999997</v>
      </c>
      <c r="L611" s="2">
        <f>propocet!$L$9</f>
        <v>22.787500000000001</v>
      </c>
      <c r="M611" s="2">
        <f>propocet!$L$11</f>
        <v>16.7</v>
      </c>
      <c r="N611" s="2">
        <f>propocet!$L$12</f>
        <v>25.5625</v>
      </c>
      <c r="O611" s="2">
        <f>propocet!$L$13</f>
        <v>16.225000000000001</v>
      </c>
      <c r="P611" s="61">
        <f t="shared" si="213"/>
        <v>29.903333333333336</v>
      </c>
      <c r="Q611" s="52">
        <v>30</v>
      </c>
      <c r="R611" s="2">
        <f t="shared" si="214"/>
        <v>11.0625</v>
      </c>
      <c r="S611" s="2">
        <f t="shared" si="215"/>
        <v>6.6375000000000028</v>
      </c>
      <c r="T611" s="2">
        <f t="shared" si="216"/>
        <v>7.2124999999999986</v>
      </c>
      <c r="U611" s="2">
        <f t="shared" si="217"/>
        <v>13.3</v>
      </c>
      <c r="V611" s="2">
        <f t="shared" si="218"/>
        <v>4.4375</v>
      </c>
      <c r="W611" s="2">
        <f t="shared" si="219"/>
        <v>13.774999999999999</v>
      </c>
      <c r="X611" s="2">
        <f t="shared" si="233"/>
        <v>9.6666666666664014E-2</v>
      </c>
      <c r="Y611" s="2">
        <f t="shared" si="233"/>
        <v>9.6666666666664014E-2</v>
      </c>
      <c r="Z611" s="2">
        <f t="shared" si="233"/>
        <v>9.6666666666664014E-2</v>
      </c>
      <c r="AA611" s="2">
        <f t="shared" si="221"/>
        <v>56.425000000000004</v>
      </c>
      <c r="AB611" s="61">
        <f t="shared" si="222"/>
        <v>0</v>
      </c>
      <c r="AC611" s="61">
        <f t="shared" si="223"/>
        <v>56.425000000000004</v>
      </c>
      <c r="AD611" s="2">
        <f t="shared" si="224"/>
        <v>-9.6666666666664014E-2</v>
      </c>
      <c r="AE611" s="2">
        <f t="shared" si="227"/>
        <v>0.48333333333332007</v>
      </c>
      <c r="AF611" s="52">
        <f t="shared" si="225"/>
        <v>56.908333333333324</v>
      </c>
      <c r="AG611" s="2">
        <f t="shared" si="228"/>
        <v>0</v>
      </c>
      <c r="AH611" s="67">
        <f t="shared" si="229"/>
        <v>0.17244949494949494</v>
      </c>
      <c r="AI611" s="67">
        <f t="shared" si="230"/>
        <v>0.82755050505050509</v>
      </c>
      <c r="AJ611" s="2">
        <f t="shared" si="231"/>
        <v>330</v>
      </c>
      <c r="AK611" s="2">
        <f t="shared" si="232"/>
        <v>1980</v>
      </c>
    </row>
    <row r="612" spans="1:37">
      <c r="A612" t="s">
        <v>203</v>
      </c>
      <c r="B612">
        <v>18</v>
      </c>
      <c r="C612" s="2">
        <f>VLOOKUP(A612,LB460_CO!B:L,11,0)</f>
        <v>199.78750000000002</v>
      </c>
      <c r="D612" s="2">
        <f>'c'!$B$7</f>
        <v>47.125</v>
      </c>
      <c r="E612" s="2">
        <f t="shared" si="210"/>
        <v>246.91250000000002</v>
      </c>
      <c r="F612" s="2">
        <f>'c'!$E$8</f>
        <v>123.57500000000002</v>
      </c>
      <c r="G612" s="52">
        <f t="shared" si="211"/>
        <v>370.48750000000007</v>
      </c>
      <c r="H612" s="52">
        <f t="shared" si="226"/>
        <v>6668.7750000000015</v>
      </c>
      <c r="I612" s="2">
        <f t="shared" si="212"/>
        <v>49.382500000000007</v>
      </c>
      <c r="J612" s="2">
        <f>propocet!$L$2</f>
        <v>18.9375</v>
      </c>
      <c r="K612" s="2">
        <f>propocet!$L$5</f>
        <v>23.362499999999997</v>
      </c>
      <c r="L612" s="2">
        <f>propocet!$L$9</f>
        <v>22.787500000000001</v>
      </c>
      <c r="M612" s="2">
        <f>propocet!$L$11</f>
        <v>16.7</v>
      </c>
      <c r="N612" s="2">
        <f>propocet!$L$12</f>
        <v>25.5625</v>
      </c>
      <c r="O612" s="2">
        <f>propocet!$L$13</f>
        <v>16.225000000000001</v>
      </c>
      <c r="P612" s="61">
        <f t="shared" si="213"/>
        <v>49.382500000000007</v>
      </c>
      <c r="Q612" s="52">
        <v>30</v>
      </c>
      <c r="R612" s="2">
        <f t="shared" si="214"/>
        <v>11.0625</v>
      </c>
      <c r="S612" s="2">
        <f t="shared" si="215"/>
        <v>6.6375000000000028</v>
      </c>
      <c r="T612" s="2">
        <f t="shared" si="216"/>
        <v>7.2124999999999986</v>
      </c>
      <c r="U612" s="2">
        <f t="shared" si="217"/>
        <v>13.3</v>
      </c>
      <c r="V612" s="2">
        <f t="shared" si="218"/>
        <v>4.4375</v>
      </c>
      <c r="W612" s="2">
        <f t="shared" si="219"/>
        <v>13.774999999999999</v>
      </c>
      <c r="X612" s="2">
        <f t="shared" si="233"/>
        <v>-19.382500000000007</v>
      </c>
      <c r="Y612" s="2">
        <f t="shared" si="233"/>
        <v>-19.382500000000007</v>
      </c>
      <c r="Z612" s="2">
        <f t="shared" si="233"/>
        <v>-19.382500000000007</v>
      </c>
      <c r="AA612" s="2">
        <f t="shared" si="221"/>
        <v>56.425000000000004</v>
      </c>
      <c r="AB612" s="61">
        <f t="shared" si="222"/>
        <v>116.29500000000004</v>
      </c>
      <c r="AC612" s="61">
        <f t="shared" si="223"/>
        <v>172.72000000000006</v>
      </c>
      <c r="AD612" s="2">
        <f t="shared" si="224"/>
        <v>19.382500000000007</v>
      </c>
      <c r="AE612" s="2">
        <f t="shared" si="227"/>
        <v>0</v>
      </c>
      <c r="AF612" s="52">
        <f t="shared" si="225"/>
        <v>172.72000000000006</v>
      </c>
      <c r="AG612" s="2">
        <f t="shared" si="228"/>
        <v>96.912500000000037</v>
      </c>
      <c r="AH612" s="67">
        <f t="shared" si="229"/>
        <v>0.3179632092708588</v>
      </c>
      <c r="AI612" s="67">
        <f t="shared" si="230"/>
        <v>0.68203679072914114</v>
      </c>
      <c r="AJ612" s="2">
        <f t="shared" si="231"/>
        <v>543.2075000000001</v>
      </c>
      <c r="AK612" s="2">
        <f t="shared" si="232"/>
        <v>9777.7350000000024</v>
      </c>
    </row>
    <row r="613" spans="1:37">
      <c r="A613" t="s">
        <v>543</v>
      </c>
      <c r="B613">
        <v>1</v>
      </c>
      <c r="C613" s="2">
        <f>VLOOKUP(A613,LB460_CO!B:L,11,0)</f>
        <v>112.75</v>
      </c>
      <c r="D613" s="2">
        <f>'c'!$B$7</f>
        <v>47.125</v>
      </c>
      <c r="E613" s="2">
        <f t="shared" si="210"/>
        <v>159.875</v>
      </c>
      <c r="F613" s="2">
        <f>'c'!$E$8</f>
        <v>123.57500000000002</v>
      </c>
      <c r="G613" s="52">
        <f t="shared" si="211"/>
        <v>283.45000000000005</v>
      </c>
      <c r="H613" s="52">
        <f t="shared" si="226"/>
        <v>283.45000000000005</v>
      </c>
      <c r="I613" s="2">
        <f t="shared" si="212"/>
        <v>31.975000000000001</v>
      </c>
      <c r="J613" s="2">
        <f>propocet!$L$2</f>
        <v>18.9375</v>
      </c>
      <c r="K613" s="2">
        <f>propocet!$L$5</f>
        <v>23.362499999999997</v>
      </c>
      <c r="L613" s="2">
        <f>propocet!$L$9</f>
        <v>22.787500000000001</v>
      </c>
      <c r="M613" s="2">
        <f>propocet!$L$11</f>
        <v>16.7</v>
      </c>
      <c r="N613" s="2">
        <f>propocet!$L$12</f>
        <v>25.5625</v>
      </c>
      <c r="O613" s="2">
        <f>propocet!$L$13</f>
        <v>16.225000000000001</v>
      </c>
      <c r="P613" s="61">
        <f t="shared" si="213"/>
        <v>31.975000000000001</v>
      </c>
      <c r="Q613" s="52">
        <v>30</v>
      </c>
      <c r="R613" s="2">
        <f t="shared" si="214"/>
        <v>11.0625</v>
      </c>
      <c r="S613" s="2">
        <f t="shared" si="215"/>
        <v>6.6375000000000028</v>
      </c>
      <c r="T613" s="2">
        <f t="shared" si="216"/>
        <v>7.2124999999999986</v>
      </c>
      <c r="U613" s="2">
        <f t="shared" si="217"/>
        <v>13.3</v>
      </c>
      <c r="V613" s="2">
        <f t="shared" si="218"/>
        <v>4.4375</v>
      </c>
      <c r="W613" s="2">
        <f t="shared" si="219"/>
        <v>13.774999999999999</v>
      </c>
      <c r="X613" s="2">
        <f t="shared" si="233"/>
        <v>-1.9750000000000014</v>
      </c>
      <c r="Y613" s="2">
        <f t="shared" si="233"/>
        <v>-1.9750000000000014</v>
      </c>
      <c r="Z613" s="2">
        <f t="shared" si="233"/>
        <v>-1.9750000000000014</v>
      </c>
      <c r="AA613" s="2">
        <f t="shared" si="221"/>
        <v>56.425000000000004</v>
      </c>
      <c r="AB613" s="61">
        <f t="shared" si="222"/>
        <v>11.850000000000009</v>
      </c>
      <c r="AC613" s="61">
        <f t="shared" si="223"/>
        <v>68.275000000000006</v>
      </c>
      <c r="AD613" s="2">
        <f t="shared" si="224"/>
        <v>1.9750000000000014</v>
      </c>
      <c r="AE613" s="2">
        <f t="shared" si="227"/>
        <v>0</v>
      </c>
      <c r="AF613" s="52">
        <f t="shared" si="225"/>
        <v>68.275000000000006</v>
      </c>
      <c r="AG613" s="2">
        <f t="shared" si="228"/>
        <v>9.8750000000000071</v>
      </c>
      <c r="AH613" s="67">
        <f t="shared" si="229"/>
        <v>0.19411472030705806</v>
      </c>
      <c r="AI613" s="67">
        <f t="shared" si="230"/>
        <v>0.80588527969294188</v>
      </c>
      <c r="AJ613" s="2">
        <f t="shared" si="231"/>
        <v>351.72500000000002</v>
      </c>
      <c r="AK613" s="2">
        <f t="shared" si="232"/>
        <v>351.72500000000002</v>
      </c>
    </row>
    <row r="614" spans="1:37">
      <c r="A614" t="s">
        <v>544</v>
      </c>
      <c r="B614">
        <v>1</v>
      </c>
      <c r="C614" s="2">
        <f>VLOOKUP(A614,LB460_CO!B:L,11,0)</f>
        <v>112.75</v>
      </c>
      <c r="D614" s="2">
        <f>'c'!$B$7</f>
        <v>47.125</v>
      </c>
      <c r="E614" s="2">
        <f t="shared" si="210"/>
        <v>159.875</v>
      </c>
      <c r="F614" s="2">
        <f>'c'!$E$8</f>
        <v>123.57500000000002</v>
      </c>
      <c r="G614" s="52">
        <f t="shared" si="211"/>
        <v>283.45000000000005</v>
      </c>
      <c r="H614" s="52">
        <f t="shared" si="226"/>
        <v>283.45000000000005</v>
      </c>
      <c r="I614" s="2">
        <f t="shared" si="212"/>
        <v>31.975000000000001</v>
      </c>
      <c r="J614" s="2">
        <f>propocet!$L$2</f>
        <v>18.9375</v>
      </c>
      <c r="K614" s="2">
        <f>propocet!$L$5</f>
        <v>23.362499999999997</v>
      </c>
      <c r="L614" s="2">
        <f>propocet!$L$9</f>
        <v>22.787500000000001</v>
      </c>
      <c r="M614" s="2">
        <f>propocet!$L$11</f>
        <v>16.7</v>
      </c>
      <c r="N614" s="2">
        <f>propocet!$L$12</f>
        <v>25.5625</v>
      </c>
      <c r="O614" s="2">
        <f>propocet!$L$13</f>
        <v>16.225000000000001</v>
      </c>
      <c r="P614" s="61">
        <f t="shared" si="213"/>
        <v>31.975000000000001</v>
      </c>
      <c r="Q614" s="52">
        <v>30</v>
      </c>
      <c r="R614" s="2">
        <f t="shared" si="214"/>
        <v>11.0625</v>
      </c>
      <c r="S614" s="2">
        <f t="shared" si="215"/>
        <v>6.6375000000000028</v>
      </c>
      <c r="T614" s="2">
        <f t="shared" si="216"/>
        <v>7.2124999999999986</v>
      </c>
      <c r="U614" s="2">
        <f t="shared" si="217"/>
        <v>13.3</v>
      </c>
      <c r="V614" s="2">
        <f t="shared" si="218"/>
        <v>4.4375</v>
      </c>
      <c r="W614" s="2">
        <f t="shared" si="219"/>
        <v>13.774999999999999</v>
      </c>
      <c r="X614" s="2">
        <f t="shared" si="233"/>
        <v>-1.9750000000000014</v>
      </c>
      <c r="Y614" s="2">
        <f t="shared" si="233"/>
        <v>-1.9750000000000014</v>
      </c>
      <c r="Z614" s="2">
        <f t="shared" si="233"/>
        <v>-1.9750000000000014</v>
      </c>
      <c r="AA614" s="2">
        <f t="shared" si="221"/>
        <v>56.425000000000004</v>
      </c>
      <c r="AB614" s="61">
        <f t="shared" si="222"/>
        <v>11.850000000000009</v>
      </c>
      <c r="AC614" s="61">
        <f t="shared" si="223"/>
        <v>68.275000000000006</v>
      </c>
      <c r="AD614" s="2">
        <f t="shared" si="224"/>
        <v>1.9750000000000014</v>
      </c>
      <c r="AE614" s="2">
        <f t="shared" si="227"/>
        <v>0</v>
      </c>
      <c r="AF614" s="52">
        <f t="shared" si="225"/>
        <v>68.275000000000006</v>
      </c>
      <c r="AG614" s="2">
        <f t="shared" si="228"/>
        <v>9.8750000000000071</v>
      </c>
      <c r="AH614" s="67">
        <f t="shared" si="229"/>
        <v>0.19411472030705806</v>
      </c>
      <c r="AI614" s="67">
        <f t="shared" si="230"/>
        <v>0.80588527969294188</v>
      </c>
      <c r="AJ614" s="2">
        <f t="shared" si="231"/>
        <v>351.72500000000002</v>
      </c>
      <c r="AK614" s="2">
        <f t="shared" si="232"/>
        <v>351.72500000000002</v>
      </c>
    </row>
    <row r="615" spans="1:37">
      <c r="A615" t="s">
        <v>545</v>
      </c>
      <c r="B615">
        <v>1</v>
      </c>
      <c r="C615" s="2">
        <f>VLOOKUP(A615,LB460_CO!B:L,11,0)</f>
        <v>178.5625</v>
      </c>
      <c r="D615" s="2">
        <f>'c'!$B$7</f>
        <v>47.125</v>
      </c>
      <c r="E615" s="2">
        <f t="shared" si="210"/>
        <v>225.6875</v>
      </c>
      <c r="F615" s="2">
        <f>'c'!$E$8</f>
        <v>123.57500000000002</v>
      </c>
      <c r="G615" s="52">
        <f t="shared" si="211"/>
        <v>349.26250000000005</v>
      </c>
      <c r="H615" s="52">
        <f t="shared" si="226"/>
        <v>349.26250000000005</v>
      </c>
      <c r="I615" s="2">
        <f t="shared" si="212"/>
        <v>45.137500000000003</v>
      </c>
      <c r="J615" s="2">
        <f>propocet!$L$2</f>
        <v>18.9375</v>
      </c>
      <c r="K615" s="2">
        <f>propocet!$L$5</f>
        <v>23.362499999999997</v>
      </c>
      <c r="L615" s="2">
        <f>propocet!$L$9</f>
        <v>22.787500000000001</v>
      </c>
      <c r="M615" s="2">
        <f>propocet!$L$11</f>
        <v>16.7</v>
      </c>
      <c r="N615" s="2">
        <f>propocet!$L$12</f>
        <v>25.5625</v>
      </c>
      <c r="O615" s="2">
        <f>propocet!$L$13</f>
        <v>16.225000000000001</v>
      </c>
      <c r="P615" s="61">
        <f t="shared" si="213"/>
        <v>45.137500000000003</v>
      </c>
      <c r="Q615" s="52">
        <v>30</v>
      </c>
      <c r="R615" s="2">
        <f t="shared" si="214"/>
        <v>11.0625</v>
      </c>
      <c r="S615" s="2">
        <f t="shared" si="215"/>
        <v>6.6375000000000028</v>
      </c>
      <c r="T615" s="2">
        <f t="shared" si="216"/>
        <v>7.2124999999999986</v>
      </c>
      <c r="U615" s="2">
        <f t="shared" si="217"/>
        <v>13.3</v>
      </c>
      <c r="V615" s="2">
        <f t="shared" si="218"/>
        <v>4.4375</v>
      </c>
      <c r="W615" s="2">
        <f t="shared" si="219"/>
        <v>13.774999999999999</v>
      </c>
      <c r="X615" s="2">
        <f t="shared" si="233"/>
        <v>-15.137500000000003</v>
      </c>
      <c r="Y615" s="2">
        <f t="shared" si="233"/>
        <v>-15.137500000000003</v>
      </c>
      <c r="Z615" s="2">
        <f t="shared" si="233"/>
        <v>-15.137500000000003</v>
      </c>
      <c r="AA615" s="2">
        <f t="shared" si="221"/>
        <v>56.425000000000004</v>
      </c>
      <c r="AB615" s="61">
        <f t="shared" si="222"/>
        <v>90.825000000000017</v>
      </c>
      <c r="AC615" s="61">
        <f t="shared" si="223"/>
        <v>147.25000000000003</v>
      </c>
      <c r="AD615" s="2">
        <f t="shared" si="224"/>
        <v>15.137500000000003</v>
      </c>
      <c r="AE615" s="2">
        <f t="shared" si="227"/>
        <v>0</v>
      </c>
      <c r="AF615" s="52">
        <f t="shared" si="225"/>
        <v>147.25000000000003</v>
      </c>
      <c r="AG615" s="2">
        <f t="shared" si="228"/>
        <v>75.687500000000014</v>
      </c>
      <c r="AH615" s="67">
        <f t="shared" si="229"/>
        <v>0.29656856574607893</v>
      </c>
      <c r="AI615" s="67">
        <f t="shared" si="230"/>
        <v>0.70343143425392107</v>
      </c>
      <c r="AJ615" s="2">
        <f t="shared" si="231"/>
        <v>496.51250000000005</v>
      </c>
      <c r="AK615" s="2">
        <f t="shared" si="232"/>
        <v>496.51250000000005</v>
      </c>
    </row>
    <row r="616" spans="1:37">
      <c r="A616" t="s">
        <v>546</v>
      </c>
      <c r="B616">
        <v>1</v>
      </c>
      <c r="C616" s="2">
        <f>VLOOKUP(A616,LB460_CO!B:L,11,0)</f>
        <v>178.5625</v>
      </c>
      <c r="D616" s="2">
        <f>'c'!$B$7</f>
        <v>47.125</v>
      </c>
      <c r="E616" s="2">
        <f t="shared" si="210"/>
        <v>225.6875</v>
      </c>
      <c r="F616" s="2">
        <f>'c'!$E$8</f>
        <v>123.57500000000002</v>
      </c>
      <c r="G616" s="52">
        <f t="shared" si="211"/>
        <v>349.26250000000005</v>
      </c>
      <c r="H616" s="52">
        <f t="shared" si="226"/>
        <v>349.26250000000005</v>
      </c>
      <c r="I616" s="2">
        <f t="shared" si="212"/>
        <v>45.137500000000003</v>
      </c>
      <c r="J616" s="2">
        <f>propocet!$L$2</f>
        <v>18.9375</v>
      </c>
      <c r="K616" s="2">
        <f>propocet!$L$5</f>
        <v>23.362499999999997</v>
      </c>
      <c r="L616" s="2">
        <f>propocet!$L$9</f>
        <v>22.787500000000001</v>
      </c>
      <c r="M616" s="2">
        <f>propocet!$L$11</f>
        <v>16.7</v>
      </c>
      <c r="N616" s="2">
        <f>propocet!$L$12</f>
        <v>25.5625</v>
      </c>
      <c r="O616" s="2">
        <f>propocet!$L$13</f>
        <v>16.225000000000001</v>
      </c>
      <c r="P616" s="61">
        <f t="shared" si="213"/>
        <v>45.137500000000003</v>
      </c>
      <c r="Q616" s="52">
        <v>30</v>
      </c>
      <c r="R616" s="2">
        <f t="shared" si="214"/>
        <v>11.0625</v>
      </c>
      <c r="S616" s="2">
        <f t="shared" si="215"/>
        <v>6.6375000000000028</v>
      </c>
      <c r="T616" s="2">
        <f t="shared" si="216"/>
        <v>7.2124999999999986</v>
      </c>
      <c r="U616" s="2">
        <f t="shared" si="217"/>
        <v>13.3</v>
      </c>
      <c r="V616" s="2">
        <f t="shared" si="218"/>
        <v>4.4375</v>
      </c>
      <c r="W616" s="2">
        <f t="shared" si="219"/>
        <v>13.774999999999999</v>
      </c>
      <c r="X616" s="2">
        <f t="shared" si="233"/>
        <v>-15.137500000000003</v>
      </c>
      <c r="Y616" s="2">
        <f t="shared" si="233"/>
        <v>-15.137500000000003</v>
      </c>
      <c r="Z616" s="2">
        <f t="shared" si="233"/>
        <v>-15.137500000000003</v>
      </c>
      <c r="AA616" s="2">
        <f t="shared" si="221"/>
        <v>56.425000000000004</v>
      </c>
      <c r="AB616" s="61">
        <f t="shared" si="222"/>
        <v>90.825000000000017</v>
      </c>
      <c r="AC616" s="61">
        <f t="shared" si="223"/>
        <v>147.25000000000003</v>
      </c>
      <c r="AD616" s="2">
        <f t="shared" si="224"/>
        <v>15.137500000000003</v>
      </c>
      <c r="AE616" s="2">
        <f t="shared" si="227"/>
        <v>0</v>
      </c>
      <c r="AF616" s="52">
        <f t="shared" si="225"/>
        <v>147.25000000000003</v>
      </c>
      <c r="AG616" s="2">
        <f t="shared" si="228"/>
        <v>75.687500000000014</v>
      </c>
      <c r="AH616" s="67">
        <f t="shared" si="229"/>
        <v>0.29656856574607893</v>
      </c>
      <c r="AI616" s="67">
        <f t="shared" si="230"/>
        <v>0.70343143425392107</v>
      </c>
      <c r="AJ616" s="2">
        <f t="shared" si="231"/>
        <v>496.51250000000005</v>
      </c>
      <c r="AK616" s="2">
        <f t="shared" si="232"/>
        <v>496.51250000000005</v>
      </c>
    </row>
    <row r="617" spans="1:37" hidden="1">
      <c r="A617" t="s">
        <v>781</v>
      </c>
      <c r="B617">
        <v>12</v>
      </c>
      <c r="C617" s="2">
        <f>VLOOKUP(A617,LB460_CO!B:L,11,0)</f>
        <v>96.1</v>
      </c>
      <c r="D617" s="2">
        <f>'c'!$B$7</f>
        <v>47.125</v>
      </c>
      <c r="E617" s="2">
        <f t="shared" si="210"/>
        <v>143.22499999999999</v>
      </c>
      <c r="F617" s="2">
        <f>'c'!$E$8</f>
        <v>123.57500000000002</v>
      </c>
      <c r="G617" s="52">
        <f t="shared" si="211"/>
        <v>266.8</v>
      </c>
      <c r="H617" s="52">
        <f t="shared" si="226"/>
        <v>3201.6000000000004</v>
      </c>
      <c r="I617" s="2">
        <f t="shared" si="212"/>
        <v>28.645</v>
      </c>
      <c r="J617" s="2">
        <f>propocet!$L$2</f>
        <v>18.9375</v>
      </c>
      <c r="K617" s="2">
        <f>propocet!$L$5</f>
        <v>23.362499999999997</v>
      </c>
      <c r="L617" s="2">
        <f>propocet!$L$9</f>
        <v>22.787500000000001</v>
      </c>
      <c r="M617" s="2">
        <f>propocet!$L$11</f>
        <v>16.7</v>
      </c>
      <c r="N617" s="2">
        <f>propocet!$L$12</f>
        <v>25.5625</v>
      </c>
      <c r="O617" s="2">
        <f>propocet!$L$13</f>
        <v>16.225000000000001</v>
      </c>
      <c r="P617" s="61">
        <f t="shared" si="213"/>
        <v>28.645</v>
      </c>
      <c r="Q617" s="52">
        <v>30</v>
      </c>
      <c r="R617" s="2">
        <f t="shared" si="214"/>
        <v>11.0625</v>
      </c>
      <c r="S617" s="2">
        <f t="shared" si="215"/>
        <v>6.6375000000000028</v>
      </c>
      <c r="T617" s="2">
        <f t="shared" si="216"/>
        <v>7.2124999999999986</v>
      </c>
      <c r="U617" s="2">
        <f t="shared" si="217"/>
        <v>13.3</v>
      </c>
      <c r="V617" s="2">
        <f t="shared" si="218"/>
        <v>4.4375</v>
      </c>
      <c r="W617" s="2">
        <f t="shared" si="219"/>
        <v>13.774999999999999</v>
      </c>
      <c r="X617" s="2">
        <f t="shared" si="233"/>
        <v>1.3550000000000004</v>
      </c>
      <c r="Y617" s="2">
        <f t="shared" si="233"/>
        <v>1.3550000000000004</v>
      </c>
      <c r="Z617" s="2">
        <f t="shared" si="233"/>
        <v>1.3550000000000004</v>
      </c>
      <c r="AA617" s="2">
        <f t="shared" si="221"/>
        <v>56.425000000000004</v>
      </c>
      <c r="AB617" s="61">
        <f t="shared" si="222"/>
        <v>0</v>
      </c>
      <c r="AC617" s="61">
        <f t="shared" si="223"/>
        <v>56.425000000000004</v>
      </c>
      <c r="AD617" s="2">
        <f t="shared" si="224"/>
        <v>-1.3550000000000004</v>
      </c>
      <c r="AE617" s="2">
        <f t="shared" si="227"/>
        <v>6.7750000000000021</v>
      </c>
      <c r="AF617" s="52">
        <f t="shared" si="225"/>
        <v>63.2</v>
      </c>
      <c r="AG617" s="2">
        <f t="shared" si="228"/>
        <v>0</v>
      </c>
      <c r="AH617" s="67">
        <f t="shared" si="229"/>
        <v>0.19151515151515153</v>
      </c>
      <c r="AI617" s="67">
        <f t="shared" si="230"/>
        <v>0.80848484848484847</v>
      </c>
      <c r="AJ617" s="2">
        <f t="shared" si="231"/>
        <v>330</v>
      </c>
      <c r="AK617" s="2">
        <f t="shared" si="232"/>
        <v>3960</v>
      </c>
    </row>
    <row r="618" spans="1:37">
      <c r="A618" t="s">
        <v>204</v>
      </c>
      <c r="B618">
        <v>1</v>
      </c>
      <c r="C618" s="2">
        <f>VLOOKUP(A618,LB460_CO!B:L,11,0)</f>
        <v>109.40208333333334</v>
      </c>
      <c r="D618" s="2">
        <f>'c'!$B$7</f>
        <v>47.125</v>
      </c>
      <c r="E618" s="2">
        <f t="shared" si="210"/>
        <v>156.52708333333334</v>
      </c>
      <c r="F618" s="2">
        <f>'c'!$E$8</f>
        <v>123.57500000000002</v>
      </c>
      <c r="G618" s="52">
        <f t="shared" si="211"/>
        <v>280.10208333333333</v>
      </c>
      <c r="H618" s="52">
        <f t="shared" si="226"/>
        <v>280.10208333333333</v>
      </c>
      <c r="I618" s="2">
        <f t="shared" si="212"/>
        <v>31.305416666666666</v>
      </c>
      <c r="J618" s="2">
        <f>propocet!$L$2</f>
        <v>18.9375</v>
      </c>
      <c r="K618" s="2">
        <f>propocet!$L$5</f>
        <v>23.362499999999997</v>
      </c>
      <c r="L618" s="2">
        <f>propocet!$L$9</f>
        <v>22.787500000000001</v>
      </c>
      <c r="M618" s="2">
        <f>propocet!$L$11</f>
        <v>16.7</v>
      </c>
      <c r="N618" s="2">
        <f>propocet!$L$12</f>
        <v>25.5625</v>
      </c>
      <c r="O618" s="2">
        <f>propocet!$L$13</f>
        <v>16.225000000000001</v>
      </c>
      <c r="P618" s="61">
        <f t="shared" si="213"/>
        <v>31.305416666666666</v>
      </c>
      <c r="Q618" s="52">
        <v>30</v>
      </c>
      <c r="R618" s="2">
        <f t="shared" si="214"/>
        <v>11.0625</v>
      </c>
      <c r="S618" s="2">
        <f t="shared" si="215"/>
        <v>6.6375000000000028</v>
      </c>
      <c r="T618" s="2">
        <f t="shared" si="216"/>
        <v>7.2124999999999986</v>
      </c>
      <c r="U618" s="2">
        <f t="shared" si="217"/>
        <v>13.3</v>
      </c>
      <c r="V618" s="2">
        <f t="shared" si="218"/>
        <v>4.4375</v>
      </c>
      <c r="W618" s="2">
        <f t="shared" si="219"/>
        <v>13.774999999999999</v>
      </c>
      <c r="X618" s="2">
        <f t="shared" si="233"/>
        <v>-1.305416666666666</v>
      </c>
      <c r="Y618" s="2">
        <f t="shared" si="233"/>
        <v>-1.305416666666666</v>
      </c>
      <c r="Z618" s="2">
        <f t="shared" si="233"/>
        <v>-1.305416666666666</v>
      </c>
      <c r="AA618" s="2">
        <f t="shared" si="221"/>
        <v>56.425000000000004</v>
      </c>
      <c r="AB618" s="61">
        <f t="shared" si="222"/>
        <v>7.832499999999996</v>
      </c>
      <c r="AC618" s="61">
        <f t="shared" si="223"/>
        <v>64.257499999999993</v>
      </c>
      <c r="AD618" s="2">
        <f t="shared" si="224"/>
        <v>1.305416666666666</v>
      </c>
      <c r="AE618" s="2">
        <f t="shared" si="227"/>
        <v>0</v>
      </c>
      <c r="AF618" s="52">
        <f t="shared" si="225"/>
        <v>64.257499999999993</v>
      </c>
      <c r="AG618" s="2">
        <f t="shared" si="228"/>
        <v>6.52708333333333</v>
      </c>
      <c r="AH618" s="67">
        <f t="shared" si="229"/>
        <v>0.18660000508189717</v>
      </c>
      <c r="AI618" s="67">
        <f t="shared" si="230"/>
        <v>0.81339999491810278</v>
      </c>
      <c r="AJ618" s="2">
        <f t="shared" si="231"/>
        <v>344.35958333333332</v>
      </c>
      <c r="AK618" s="2">
        <f t="shared" si="232"/>
        <v>344.35958333333332</v>
      </c>
    </row>
    <row r="619" spans="1:37">
      <c r="A619" t="s">
        <v>378</v>
      </c>
      <c r="B619">
        <v>2</v>
      </c>
      <c r="C619" s="2">
        <f>VLOOKUP(A619,LB460_CO!B:L,11,0)</f>
        <v>189.88333333333333</v>
      </c>
      <c r="D619" s="2">
        <f>'c'!$B$7</f>
        <v>47.125</v>
      </c>
      <c r="E619" s="2">
        <f t="shared" si="210"/>
        <v>237.00833333333333</v>
      </c>
      <c r="F619" s="2">
        <f>'c'!$E$8</f>
        <v>123.57500000000002</v>
      </c>
      <c r="G619" s="52">
        <f t="shared" si="211"/>
        <v>360.58333333333337</v>
      </c>
      <c r="H619" s="52">
        <f t="shared" si="226"/>
        <v>721.16666666666674</v>
      </c>
      <c r="I619" s="2">
        <f t="shared" si="212"/>
        <v>47.401666666666664</v>
      </c>
      <c r="J619" s="2">
        <f>propocet!$L$2</f>
        <v>18.9375</v>
      </c>
      <c r="K619" s="2">
        <f>propocet!$L$5</f>
        <v>23.362499999999997</v>
      </c>
      <c r="L619" s="2">
        <f>propocet!$L$9</f>
        <v>22.787500000000001</v>
      </c>
      <c r="M619" s="2">
        <f>propocet!$L$11</f>
        <v>16.7</v>
      </c>
      <c r="N619" s="2">
        <f>propocet!$L$12</f>
        <v>25.5625</v>
      </c>
      <c r="O619" s="2">
        <f>propocet!$L$13</f>
        <v>16.225000000000001</v>
      </c>
      <c r="P619" s="61">
        <f t="shared" si="213"/>
        <v>47.401666666666664</v>
      </c>
      <c r="Q619" s="52">
        <v>30</v>
      </c>
      <c r="R619" s="2">
        <f t="shared" si="214"/>
        <v>11.0625</v>
      </c>
      <c r="S619" s="2">
        <f t="shared" si="215"/>
        <v>6.6375000000000028</v>
      </c>
      <c r="T619" s="2">
        <f t="shared" si="216"/>
        <v>7.2124999999999986</v>
      </c>
      <c r="U619" s="2">
        <f t="shared" si="217"/>
        <v>13.3</v>
      </c>
      <c r="V619" s="2">
        <f t="shared" si="218"/>
        <v>4.4375</v>
      </c>
      <c r="W619" s="2">
        <f t="shared" si="219"/>
        <v>13.774999999999999</v>
      </c>
      <c r="X619" s="2">
        <f t="shared" si="233"/>
        <v>-17.401666666666664</v>
      </c>
      <c r="Y619" s="2">
        <f t="shared" si="233"/>
        <v>-17.401666666666664</v>
      </c>
      <c r="Z619" s="2">
        <f t="shared" si="233"/>
        <v>-17.401666666666664</v>
      </c>
      <c r="AA619" s="2">
        <f t="shared" si="221"/>
        <v>56.425000000000004</v>
      </c>
      <c r="AB619" s="61">
        <f t="shared" si="222"/>
        <v>104.40999999999998</v>
      </c>
      <c r="AC619" s="61">
        <f t="shared" si="223"/>
        <v>160.83499999999998</v>
      </c>
      <c r="AD619" s="2">
        <f t="shared" si="224"/>
        <v>17.401666666666664</v>
      </c>
      <c r="AE619" s="2">
        <f t="shared" si="227"/>
        <v>0</v>
      </c>
      <c r="AF619" s="52">
        <f t="shared" si="225"/>
        <v>160.83499999999998</v>
      </c>
      <c r="AG619" s="2">
        <f t="shared" si="228"/>
        <v>87.008333333333326</v>
      </c>
      <c r="AH619" s="67">
        <f t="shared" si="229"/>
        <v>0.30845674138807289</v>
      </c>
      <c r="AI619" s="67">
        <f t="shared" si="230"/>
        <v>0.69154325861192711</v>
      </c>
      <c r="AJ619" s="2">
        <f t="shared" si="231"/>
        <v>521.41833333333329</v>
      </c>
      <c r="AK619" s="2">
        <f t="shared" si="232"/>
        <v>1042.8366666666666</v>
      </c>
    </row>
    <row r="620" spans="1:37">
      <c r="A620" t="s">
        <v>411</v>
      </c>
      <c r="B620">
        <v>2</v>
      </c>
      <c r="C620" s="2">
        <f>VLOOKUP(A620,LB460_CO!B:L,11,0)</f>
        <v>266.01250000000005</v>
      </c>
      <c r="D620" s="2">
        <f>'c'!$B$7</f>
        <v>47.125</v>
      </c>
      <c r="E620" s="2">
        <f t="shared" si="210"/>
        <v>313.13750000000005</v>
      </c>
      <c r="F620" s="2">
        <f>'c'!$E$8</f>
        <v>123.57500000000002</v>
      </c>
      <c r="G620" s="52">
        <f t="shared" si="211"/>
        <v>436.71250000000009</v>
      </c>
      <c r="H620" s="52">
        <f t="shared" si="226"/>
        <v>873.42500000000018</v>
      </c>
      <c r="I620" s="2">
        <f t="shared" si="212"/>
        <v>62.627500000000012</v>
      </c>
      <c r="J620" s="2">
        <f>propocet!$L$2</f>
        <v>18.9375</v>
      </c>
      <c r="K620" s="2">
        <f>propocet!$L$5</f>
        <v>23.362499999999997</v>
      </c>
      <c r="L620" s="2">
        <f>propocet!$L$9</f>
        <v>22.787500000000001</v>
      </c>
      <c r="M620" s="2">
        <f>propocet!$L$11</f>
        <v>16.7</v>
      </c>
      <c r="N620" s="2">
        <f>propocet!$L$12</f>
        <v>25.5625</v>
      </c>
      <c r="O620" s="2">
        <f>propocet!$L$13</f>
        <v>16.225000000000001</v>
      </c>
      <c r="P620" s="61">
        <f t="shared" si="213"/>
        <v>62.627500000000012</v>
      </c>
      <c r="Q620" s="52">
        <v>30</v>
      </c>
      <c r="R620" s="2">
        <f t="shared" si="214"/>
        <v>11.0625</v>
      </c>
      <c r="S620" s="2">
        <f t="shared" si="215"/>
        <v>6.6375000000000028</v>
      </c>
      <c r="T620" s="2">
        <f t="shared" si="216"/>
        <v>7.2124999999999986</v>
      </c>
      <c r="U620" s="2">
        <f t="shared" si="217"/>
        <v>13.3</v>
      </c>
      <c r="V620" s="2">
        <f t="shared" si="218"/>
        <v>4.4375</v>
      </c>
      <c r="W620" s="2">
        <f t="shared" si="219"/>
        <v>13.774999999999999</v>
      </c>
      <c r="X620" s="2">
        <f t="shared" si="233"/>
        <v>-32.627500000000012</v>
      </c>
      <c r="Y620" s="2">
        <f t="shared" si="233"/>
        <v>-32.627500000000012</v>
      </c>
      <c r="Z620" s="2">
        <f t="shared" si="233"/>
        <v>-32.627500000000012</v>
      </c>
      <c r="AA620" s="2">
        <f t="shared" si="221"/>
        <v>56.425000000000004</v>
      </c>
      <c r="AB620" s="61">
        <f t="shared" si="222"/>
        <v>195.76500000000007</v>
      </c>
      <c r="AC620" s="61">
        <f t="shared" si="223"/>
        <v>252.19000000000008</v>
      </c>
      <c r="AD620" s="2">
        <f t="shared" si="224"/>
        <v>32.627500000000012</v>
      </c>
      <c r="AE620" s="2">
        <f t="shared" si="227"/>
        <v>0</v>
      </c>
      <c r="AF620" s="52">
        <f t="shared" si="225"/>
        <v>252.19000000000008</v>
      </c>
      <c r="AG620" s="2">
        <f t="shared" si="228"/>
        <v>163.13750000000005</v>
      </c>
      <c r="AH620" s="67">
        <f t="shared" si="229"/>
        <v>0.3660750251305519</v>
      </c>
      <c r="AI620" s="67">
        <f t="shared" si="230"/>
        <v>0.6339249748694481</v>
      </c>
      <c r="AJ620" s="2">
        <f t="shared" si="231"/>
        <v>688.90250000000015</v>
      </c>
      <c r="AK620" s="2">
        <f t="shared" si="232"/>
        <v>1377.8050000000003</v>
      </c>
    </row>
    <row r="621" spans="1:37">
      <c r="A621" t="s">
        <v>453</v>
      </c>
      <c r="B621">
        <v>1</v>
      </c>
      <c r="C621" s="2">
        <f>VLOOKUP(A621,LB460_CO!B:L,11,0)</f>
        <v>193.03749999999999</v>
      </c>
      <c r="D621" s="2">
        <f>'c'!$B$7</f>
        <v>47.125</v>
      </c>
      <c r="E621" s="2">
        <f t="shared" si="210"/>
        <v>240.16249999999999</v>
      </c>
      <c r="F621" s="2">
        <f>'c'!$E$8</f>
        <v>123.57500000000002</v>
      </c>
      <c r="G621" s="52">
        <f t="shared" si="211"/>
        <v>363.73750000000001</v>
      </c>
      <c r="H621" s="52">
        <f t="shared" si="226"/>
        <v>363.73750000000001</v>
      </c>
      <c r="I621" s="2">
        <f t="shared" si="212"/>
        <v>48.032499999999999</v>
      </c>
      <c r="J621" s="2">
        <f>propocet!$L$2</f>
        <v>18.9375</v>
      </c>
      <c r="K621" s="2">
        <f>propocet!$L$5</f>
        <v>23.362499999999997</v>
      </c>
      <c r="L621" s="2">
        <f>propocet!$L$9</f>
        <v>22.787500000000001</v>
      </c>
      <c r="M621" s="2">
        <f>propocet!$L$11</f>
        <v>16.7</v>
      </c>
      <c r="N621" s="2">
        <f>propocet!$L$12</f>
        <v>25.5625</v>
      </c>
      <c r="O621" s="2">
        <f>propocet!$L$13</f>
        <v>16.225000000000001</v>
      </c>
      <c r="P621" s="61">
        <f t="shared" si="213"/>
        <v>48.032499999999999</v>
      </c>
      <c r="Q621" s="52">
        <v>30</v>
      </c>
      <c r="R621" s="2">
        <f t="shared" si="214"/>
        <v>11.0625</v>
      </c>
      <c r="S621" s="2">
        <f t="shared" si="215"/>
        <v>6.6375000000000028</v>
      </c>
      <c r="T621" s="2">
        <f t="shared" si="216"/>
        <v>7.2124999999999986</v>
      </c>
      <c r="U621" s="2">
        <f t="shared" si="217"/>
        <v>13.3</v>
      </c>
      <c r="V621" s="2">
        <f t="shared" si="218"/>
        <v>4.4375</v>
      </c>
      <c r="W621" s="2">
        <f t="shared" si="219"/>
        <v>13.774999999999999</v>
      </c>
      <c r="X621" s="2">
        <f t="shared" si="233"/>
        <v>-18.032499999999999</v>
      </c>
      <c r="Y621" s="2">
        <f t="shared" si="233"/>
        <v>-18.032499999999999</v>
      </c>
      <c r="Z621" s="2">
        <f t="shared" si="233"/>
        <v>-18.032499999999999</v>
      </c>
      <c r="AA621" s="2">
        <f t="shared" si="221"/>
        <v>56.425000000000004</v>
      </c>
      <c r="AB621" s="61">
        <f t="shared" si="222"/>
        <v>108.19499999999999</v>
      </c>
      <c r="AC621" s="61">
        <f t="shared" si="223"/>
        <v>164.62</v>
      </c>
      <c r="AD621" s="2">
        <f t="shared" si="224"/>
        <v>18.032499999999999</v>
      </c>
      <c r="AE621" s="2">
        <f t="shared" si="227"/>
        <v>0</v>
      </c>
      <c r="AF621" s="52">
        <f t="shared" si="225"/>
        <v>164.62</v>
      </c>
      <c r="AG621" s="2">
        <f t="shared" si="228"/>
        <v>90.162499999999994</v>
      </c>
      <c r="AH621" s="67">
        <f t="shared" si="229"/>
        <v>0.31156934461988334</v>
      </c>
      <c r="AI621" s="67">
        <f t="shared" si="230"/>
        <v>0.68843065538011672</v>
      </c>
      <c r="AJ621" s="2">
        <f t="shared" si="231"/>
        <v>528.35750000000007</v>
      </c>
      <c r="AK621" s="2">
        <f t="shared" si="232"/>
        <v>528.35750000000007</v>
      </c>
    </row>
    <row r="622" spans="1:37" hidden="1">
      <c r="A622" t="s">
        <v>684</v>
      </c>
      <c r="B622">
        <v>2</v>
      </c>
      <c r="C622" s="2">
        <f>VLOOKUP(A622,LB460_CO!B:L,11,0)</f>
        <v>97.364583333333314</v>
      </c>
      <c r="D622" s="2">
        <f>'c'!$B$7</f>
        <v>47.125</v>
      </c>
      <c r="E622" s="2">
        <f t="shared" si="210"/>
        <v>144.48958333333331</v>
      </c>
      <c r="F622" s="2">
        <f>'c'!$E$8</f>
        <v>123.57500000000002</v>
      </c>
      <c r="G622" s="52">
        <f t="shared" si="211"/>
        <v>268.0645833333333</v>
      </c>
      <c r="H622" s="52">
        <f t="shared" si="226"/>
        <v>536.12916666666661</v>
      </c>
      <c r="I622" s="2">
        <f t="shared" si="212"/>
        <v>28.897916666666664</v>
      </c>
      <c r="J622" s="2">
        <f>propocet!$L$2</f>
        <v>18.9375</v>
      </c>
      <c r="K622" s="2">
        <f>propocet!$L$5</f>
        <v>23.362499999999997</v>
      </c>
      <c r="L622" s="2">
        <f>propocet!$L$9</f>
        <v>22.787500000000001</v>
      </c>
      <c r="M622" s="2">
        <f>propocet!$L$11</f>
        <v>16.7</v>
      </c>
      <c r="N622" s="2">
        <f>propocet!$L$12</f>
        <v>25.5625</v>
      </c>
      <c r="O622" s="2">
        <f>propocet!$L$13</f>
        <v>16.225000000000001</v>
      </c>
      <c r="P622" s="61">
        <f t="shared" si="213"/>
        <v>28.897916666666664</v>
      </c>
      <c r="Q622" s="52">
        <v>30</v>
      </c>
      <c r="R622" s="2">
        <f t="shared" si="214"/>
        <v>11.0625</v>
      </c>
      <c r="S622" s="2">
        <f t="shared" si="215"/>
        <v>6.6375000000000028</v>
      </c>
      <c r="T622" s="2">
        <f t="shared" si="216"/>
        <v>7.2124999999999986</v>
      </c>
      <c r="U622" s="2">
        <f t="shared" si="217"/>
        <v>13.3</v>
      </c>
      <c r="V622" s="2">
        <f t="shared" si="218"/>
        <v>4.4375</v>
      </c>
      <c r="W622" s="2">
        <f t="shared" si="219"/>
        <v>13.774999999999999</v>
      </c>
      <c r="X622" s="2">
        <f t="shared" si="233"/>
        <v>1.1020833333333364</v>
      </c>
      <c r="Y622" s="2">
        <f t="shared" si="233"/>
        <v>1.1020833333333364</v>
      </c>
      <c r="Z622" s="2">
        <f t="shared" si="233"/>
        <v>1.1020833333333364</v>
      </c>
      <c r="AA622" s="2">
        <f t="shared" si="221"/>
        <v>56.425000000000004</v>
      </c>
      <c r="AB622" s="61">
        <f t="shared" si="222"/>
        <v>0</v>
      </c>
      <c r="AC622" s="61">
        <f t="shared" si="223"/>
        <v>56.425000000000004</v>
      </c>
      <c r="AD622" s="2">
        <f t="shared" si="224"/>
        <v>-1.1020833333333364</v>
      </c>
      <c r="AE622" s="2">
        <f t="shared" si="227"/>
        <v>5.5104166666666821</v>
      </c>
      <c r="AF622" s="52">
        <f t="shared" si="225"/>
        <v>61.935416666666683</v>
      </c>
      <c r="AG622" s="2">
        <f t="shared" si="228"/>
        <v>0</v>
      </c>
      <c r="AH622" s="67">
        <f t="shared" si="229"/>
        <v>0.18768308080808085</v>
      </c>
      <c r="AI622" s="67">
        <f t="shared" si="230"/>
        <v>0.81231691919191917</v>
      </c>
      <c r="AJ622" s="2">
        <f t="shared" si="231"/>
        <v>330</v>
      </c>
      <c r="AK622" s="2">
        <f t="shared" si="232"/>
        <v>660</v>
      </c>
    </row>
    <row r="623" spans="1:37">
      <c r="A623" t="s">
        <v>685</v>
      </c>
      <c r="B623">
        <v>1</v>
      </c>
      <c r="C623" s="2">
        <f>VLOOKUP(A623,LB460_CO!B:L,11,0)</f>
        <v>111.57916666666665</v>
      </c>
      <c r="D623" s="2">
        <f>'c'!$B$7</f>
        <v>47.125</v>
      </c>
      <c r="E623" s="2">
        <f t="shared" si="210"/>
        <v>158.70416666666665</v>
      </c>
      <c r="F623" s="2">
        <f>'c'!$E$8</f>
        <v>123.57500000000002</v>
      </c>
      <c r="G623" s="52">
        <f t="shared" si="211"/>
        <v>282.2791666666667</v>
      </c>
      <c r="H623" s="52">
        <f t="shared" si="226"/>
        <v>282.2791666666667</v>
      </c>
      <c r="I623" s="2">
        <f t="shared" si="212"/>
        <v>31.740833333333331</v>
      </c>
      <c r="J623" s="2">
        <f>propocet!$L$2</f>
        <v>18.9375</v>
      </c>
      <c r="K623" s="2">
        <f>propocet!$L$5</f>
        <v>23.362499999999997</v>
      </c>
      <c r="L623" s="2">
        <f>propocet!$L$9</f>
        <v>22.787500000000001</v>
      </c>
      <c r="M623" s="2">
        <f>propocet!$L$11</f>
        <v>16.7</v>
      </c>
      <c r="N623" s="2">
        <f>propocet!$L$12</f>
        <v>25.5625</v>
      </c>
      <c r="O623" s="2">
        <f>propocet!$L$13</f>
        <v>16.225000000000001</v>
      </c>
      <c r="P623" s="61">
        <f t="shared" si="213"/>
        <v>31.740833333333331</v>
      </c>
      <c r="Q623" s="52">
        <v>30</v>
      </c>
      <c r="R623" s="2">
        <f t="shared" si="214"/>
        <v>11.0625</v>
      </c>
      <c r="S623" s="2">
        <f t="shared" si="215"/>
        <v>6.6375000000000028</v>
      </c>
      <c r="T623" s="2">
        <f t="shared" si="216"/>
        <v>7.2124999999999986</v>
      </c>
      <c r="U623" s="2">
        <f t="shared" si="217"/>
        <v>13.3</v>
      </c>
      <c r="V623" s="2">
        <f t="shared" si="218"/>
        <v>4.4375</v>
      </c>
      <c r="W623" s="2">
        <f t="shared" si="219"/>
        <v>13.774999999999999</v>
      </c>
      <c r="X623" s="2">
        <f t="shared" si="233"/>
        <v>-1.740833333333331</v>
      </c>
      <c r="Y623" s="2">
        <f t="shared" si="233"/>
        <v>-1.740833333333331</v>
      </c>
      <c r="Z623" s="2">
        <f t="shared" si="233"/>
        <v>-1.740833333333331</v>
      </c>
      <c r="AA623" s="2">
        <f t="shared" si="221"/>
        <v>56.425000000000004</v>
      </c>
      <c r="AB623" s="61">
        <f t="shared" si="222"/>
        <v>10.444999999999986</v>
      </c>
      <c r="AC623" s="61">
        <f t="shared" si="223"/>
        <v>66.86999999999999</v>
      </c>
      <c r="AD623" s="2">
        <f t="shared" si="224"/>
        <v>1.740833333333331</v>
      </c>
      <c r="AE623" s="2">
        <f t="shared" si="227"/>
        <v>0</v>
      </c>
      <c r="AF623" s="52">
        <f t="shared" si="225"/>
        <v>66.86999999999999</v>
      </c>
      <c r="AG623" s="2">
        <f t="shared" si="228"/>
        <v>8.7041666666666551</v>
      </c>
      <c r="AH623" s="67">
        <f t="shared" si="229"/>
        <v>0.19152272548266142</v>
      </c>
      <c r="AI623" s="67">
        <f t="shared" si="230"/>
        <v>0.80847727451733853</v>
      </c>
      <c r="AJ623" s="2">
        <f t="shared" si="231"/>
        <v>349.1491666666667</v>
      </c>
      <c r="AK623" s="2">
        <f t="shared" si="232"/>
        <v>349.1491666666667</v>
      </c>
    </row>
    <row r="624" spans="1:37" hidden="1">
      <c r="A624" t="s">
        <v>727</v>
      </c>
      <c r="B624">
        <v>1</v>
      </c>
      <c r="C624" s="2">
        <f>VLOOKUP(A624,LB460_CO!B:L,11,0)</f>
        <v>87.394791666666663</v>
      </c>
      <c r="D624" s="2">
        <f>'c'!$B$7</f>
        <v>47.125</v>
      </c>
      <c r="E624" s="2">
        <f t="shared" si="210"/>
        <v>134.51979166666666</v>
      </c>
      <c r="F624" s="2">
        <f>'c'!$E$8</f>
        <v>123.57500000000002</v>
      </c>
      <c r="G624" s="52">
        <f t="shared" si="211"/>
        <v>258.09479166666665</v>
      </c>
      <c r="H624" s="52">
        <f t="shared" si="226"/>
        <v>258.09479166666665</v>
      </c>
      <c r="I624" s="2">
        <f t="shared" si="212"/>
        <v>26.903958333333332</v>
      </c>
      <c r="J624" s="2">
        <f>propocet!$L$2</f>
        <v>18.9375</v>
      </c>
      <c r="K624" s="2">
        <f>propocet!$L$5</f>
        <v>23.362499999999997</v>
      </c>
      <c r="L624" s="2">
        <f>propocet!$L$9</f>
        <v>22.787500000000001</v>
      </c>
      <c r="M624" s="2">
        <f>propocet!$L$11</f>
        <v>16.7</v>
      </c>
      <c r="N624" s="2">
        <f>propocet!$L$12</f>
        <v>25.5625</v>
      </c>
      <c r="O624" s="2">
        <f>propocet!$L$13</f>
        <v>16.225000000000001</v>
      </c>
      <c r="P624" s="61">
        <f t="shared" si="213"/>
        <v>26.903958333333332</v>
      </c>
      <c r="Q624" s="52">
        <v>30</v>
      </c>
      <c r="R624" s="2">
        <f t="shared" si="214"/>
        <v>11.0625</v>
      </c>
      <c r="S624" s="2">
        <f t="shared" si="215"/>
        <v>6.6375000000000028</v>
      </c>
      <c r="T624" s="2">
        <f t="shared" si="216"/>
        <v>7.2124999999999986</v>
      </c>
      <c r="U624" s="2">
        <f t="shared" si="217"/>
        <v>13.3</v>
      </c>
      <c r="V624" s="2">
        <f t="shared" si="218"/>
        <v>4.4375</v>
      </c>
      <c r="W624" s="2">
        <f t="shared" si="219"/>
        <v>13.774999999999999</v>
      </c>
      <c r="X624" s="2">
        <f t="shared" si="233"/>
        <v>3.0960416666666681</v>
      </c>
      <c r="Y624" s="2">
        <f t="shared" si="233"/>
        <v>3.0960416666666681</v>
      </c>
      <c r="Z624" s="2">
        <f t="shared" si="233"/>
        <v>3.0960416666666681</v>
      </c>
      <c r="AA624" s="2">
        <f t="shared" si="221"/>
        <v>56.425000000000004</v>
      </c>
      <c r="AB624" s="61">
        <f t="shared" si="222"/>
        <v>0</v>
      </c>
      <c r="AC624" s="61">
        <f t="shared" si="223"/>
        <v>56.425000000000004</v>
      </c>
      <c r="AD624" s="2">
        <f t="shared" si="224"/>
        <v>-3.0960416666666681</v>
      </c>
      <c r="AE624" s="2">
        <f t="shared" si="227"/>
        <v>15.480208333333341</v>
      </c>
      <c r="AF624" s="52">
        <f t="shared" si="225"/>
        <v>71.905208333333348</v>
      </c>
      <c r="AG624" s="2">
        <f t="shared" si="228"/>
        <v>0</v>
      </c>
      <c r="AH624" s="67">
        <f t="shared" si="229"/>
        <v>0.21789457070707074</v>
      </c>
      <c r="AI624" s="67">
        <f t="shared" si="230"/>
        <v>0.78210542929292926</v>
      </c>
      <c r="AJ624" s="2">
        <f t="shared" si="231"/>
        <v>330</v>
      </c>
      <c r="AK624" s="2">
        <f t="shared" si="232"/>
        <v>330</v>
      </c>
    </row>
    <row r="625" spans="1:37" hidden="1">
      <c r="A625" t="s">
        <v>728</v>
      </c>
      <c r="B625">
        <v>1</v>
      </c>
      <c r="C625" s="2">
        <f>VLOOKUP(A625,LB460_CO!B:L,11,0)</f>
        <v>87.394791666666663</v>
      </c>
      <c r="D625" s="2">
        <f>'c'!$B$7</f>
        <v>47.125</v>
      </c>
      <c r="E625" s="2">
        <f t="shared" ref="E625:E645" si="234">D625+C625</f>
        <v>134.51979166666666</v>
      </c>
      <c r="F625" s="2">
        <f>'c'!$E$8</f>
        <v>123.57500000000002</v>
      </c>
      <c r="G625" s="52">
        <f t="shared" ref="G625:G645" si="235">F625+E625</f>
        <v>258.09479166666665</v>
      </c>
      <c r="H625" s="52">
        <f t="shared" si="226"/>
        <v>258.09479166666665</v>
      </c>
      <c r="I625" s="2">
        <f t="shared" ref="I625:I645" si="236">E625/5</f>
        <v>26.903958333333332</v>
      </c>
      <c r="J625" s="2">
        <f>propocet!$L$2</f>
        <v>18.9375</v>
      </c>
      <c r="K625" s="2">
        <f>propocet!$L$5</f>
        <v>23.362499999999997</v>
      </c>
      <c r="L625" s="2">
        <f>propocet!$L$9</f>
        <v>22.787500000000001</v>
      </c>
      <c r="M625" s="2">
        <f>propocet!$L$11</f>
        <v>16.7</v>
      </c>
      <c r="N625" s="2">
        <f>propocet!$L$12</f>
        <v>25.5625</v>
      </c>
      <c r="O625" s="2">
        <f>propocet!$L$13</f>
        <v>16.225000000000001</v>
      </c>
      <c r="P625" s="61">
        <f t="shared" ref="P625:P645" si="237">MAX(I625:O625)</f>
        <v>26.903958333333332</v>
      </c>
      <c r="Q625" s="52">
        <v>30</v>
      </c>
      <c r="R625" s="2">
        <f t="shared" ref="R625:R645" si="238">$Q625-J625</f>
        <v>11.0625</v>
      </c>
      <c r="S625" s="2">
        <f t="shared" ref="S625:S645" si="239">$Q625-K625</f>
        <v>6.6375000000000028</v>
      </c>
      <c r="T625" s="2">
        <f t="shared" ref="T625:T645" si="240">$Q625-L625</f>
        <v>7.2124999999999986</v>
      </c>
      <c r="U625" s="2">
        <f t="shared" ref="U625:U645" si="241">$Q625-M625</f>
        <v>13.3</v>
      </c>
      <c r="V625" s="2">
        <f t="shared" ref="V625:V645" si="242">$Q625-N625</f>
        <v>4.4375</v>
      </c>
      <c r="W625" s="2">
        <f t="shared" ref="W625:W645" si="243">$Q625-O625</f>
        <v>13.774999999999999</v>
      </c>
      <c r="X625" s="2">
        <f t="shared" ref="X625:Z645" si="244">$Q625-$I625</f>
        <v>3.0960416666666681</v>
      </c>
      <c r="Y625" s="2">
        <f t="shared" si="244"/>
        <v>3.0960416666666681</v>
      </c>
      <c r="Z625" s="2">
        <f t="shared" si="244"/>
        <v>3.0960416666666681</v>
      </c>
      <c r="AA625" s="2">
        <f t="shared" ref="AA625:AA645" si="245">SUM(R625:W625)</f>
        <v>56.425000000000004</v>
      </c>
      <c r="AB625" s="61">
        <f t="shared" ref="AB625:AB645" si="246">IF(AD625&gt;=0,AD625*6,0)</f>
        <v>0</v>
      </c>
      <c r="AC625" s="61">
        <f t="shared" ref="AC625:AC645" si="247">AA625+AB625</f>
        <v>56.425000000000004</v>
      </c>
      <c r="AD625" s="2">
        <f t="shared" ref="AD625:AD645" si="248">P625-Q625</f>
        <v>-3.0960416666666681</v>
      </c>
      <c r="AE625" s="2">
        <f t="shared" si="227"/>
        <v>15.480208333333341</v>
      </c>
      <c r="AF625" s="52">
        <f t="shared" ref="AF625:AF645" si="249">AC625+AE625</f>
        <v>71.905208333333348</v>
      </c>
      <c r="AG625" s="2">
        <f t="shared" si="228"/>
        <v>0</v>
      </c>
      <c r="AH625" s="67">
        <f t="shared" si="229"/>
        <v>0.21789457070707074</v>
      </c>
      <c r="AI625" s="67">
        <f t="shared" si="230"/>
        <v>0.78210542929292926</v>
      </c>
      <c r="AJ625" s="2">
        <f t="shared" si="231"/>
        <v>330</v>
      </c>
      <c r="AK625" s="2">
        <f t="shared" si="232"/>
        <v>330</v>
      </c>
    </row>
    <row r="626" spans="1:37">
      <c r="A626" t="s">
        <v>729</v>
      </c>
      <c r="B626">
        <v>1</v>
      </c>
      <c r="C626" s="2">
        <f>VLOOKUP(A626,LB460_CO!B:L,11,0)</f>
        <v>111.11458333333334</v>
      </c>
      <c r="D626" s="2">
        <f>'c'!$B$7</f>
        <v>47.125</v>
      </c>
      <c r="E626" s="2">
        <f t="shared" si="234"/>
        <v>158.23958333333334</v>
      </c>
      <c r="F626" s="2">
        <f>'c'!$E$8</f>
        <v>123.57500000000002</v>
      </c>
      <c r="G626" s="52">
        <f t="shared" si="235"/>
        <v>281.81458333333336</v>
      </c>
      <c r="H626" s="52">
        <f t="shared" si="226"/>
        <v>281.81458333333336</v>
      </c>
      <c r="I626" s="2">
        <f t="shared" si="236"/>
        <v>31.647916666666667</v>
      </c>
      <c r="J626" s="2">
        <f>propocet!$L$2</f>
        <v>18.9375</v>
      </c>
      <c r="K626" s="2">
        <f>propocet!$L$5</f>
        <v>23.362499999999997</v>
      </c>
      <c r="L626" s="2">
        <f>propocet!$L$9</f>
        <v>22.787500000000001</v>
      </c>
      <c r="M626" s="2">
        <f>propocet!$L$11</f>
        <v>16.7</v>
      </c>
      <c r="N626" s="2">
        <f>propocet!$L$12</f>
        <v>25.5625</v>
      </c>
      <c r="O626" s="2">
        <f>propocet!$L$13</f>
        <v>16.225000000000001</v>
      </c>
      <c r="P626" s="61">
        <f t="shared" si="237"/>
        <v>31.647916666666667</v>
      </c>
      <c r="Q626" s="52">
        <v>30</v>
      </c>
      <c r="R626" s="2">
        <f t="shared" si="238"/>
        <v>11.0625</v>
      </c>
      <c r="S626" s="2">
        <f t="shared" si="239"/>
        <v>6.6375000000000028</v>
      </c>
      <c r="T626" s="2">
        <f t="shared" si="240"/>
        <v>7.2124999999999986</v>
      </c>
      <c r="U626" s="2">
        <f t="shared" si="241"/>
        <v>13.3</v>
      </c>
      <c r="V626" s="2">
        <f t="shared" si="242"/>
        <v>4.4375</v>
      </c>
      <c r="W626" s="2">
        <f t="shared" si="243"/>
        <v>13.774999999999999</v>
      </c>
      <c r="X626" s="2">
        <f t="shared" si="244"/>
        <v>-1.6479166666666671</v>
      </c>
      <c r="Y626" s="2">
        <f t="shared" si="244"/>
        <v>-1.6479166666666671</v>
      </c>
      <c r="Z626" s="2">
        <f t="shared" si="244"/>
        <v>-1.6479166666666671</v>
      </c>
      <c r="AA626" s="2">
        <f t="shared" si="245"/>
        <v>56.425000000000004</v>
      </c>
      <c r="AB626" s="61">
        <f t="shared" si="246"/>
        <v>9.8875000000000028</v>
      </c>
      <c r="AC626" s="61">
        <f t="shared" si="247"/>
        <v>66.3125</v>
      </c>
      <c r="AD626" s="2">
        <f t="shared" si="248"/>
        <v>1.6479166666666671</v>
      </c>
      <c r="AE626" s="2">
        <f t="shared" si="227"/>
        <v>0</v>
      </c>
      <c r="AF626" s="52">
        <f t="shared" si="249"/>
        <v>66.3125</v>
      </c>
      <c r="AG626" s="2">
        <f t="shared" si="228"/>
        <v>8.2395833333333357</v>
      </c>
      <c r="AH626" s="67">
        <f t="shared" si="229"/>
        <v>0.19048359973907994</v>
      </c>
      <c r="AI626" s="67">
        <f t="shared" si="230"/>
        <v>0.80951640026092009</v>
      </c>
      <c r="AJ626" s="2">
        <f t="shared" si="231"/>
        <v>348.12708333333336</v>
      </c>
      <c r="AK626" s="2">
        <f t="shared" si="232"/>
        <v>348.12708333333336</v>
      </c>
    </row>
    <row r="627" spans="1:37">
      <c r="A627" t="s">
        <v>631</v>
      </c>
      <c r="B627">
        <v>1</v>
      </c>
      <c r="C627" s="2">
        <f>VLOOKUP(A627,LB460_CO!B:L,11,0)</f>
        <v>142.50312500000004</v>
      </c>
      <c r="D627" s="2">
        <f>'c'!$B$7</f>
        <v>47.125</v>
      </c>
      <c r="E627" s="2">
        <f t="shared" si="234"/>
        <v>189.62812500000004</v>
      </c>
      <c r="F627" s="2">
        <f>'c'!$E$8</f>
        <v>123.57500000000002</v>
      </c>
      <c r="G627" s="52">
        <f t="shared" si="235"/>
        <v>313.20312500000006</v>
      </c>
      <c r="H627" s="52">
        <f t="shared" si="226"/>
        <v>313.20312500000006</v>
      </c>
      <c r="I627" s="2">
        <f t="shared" si="236"/>
        <v>37.925625000000011</v>
      </c>
      <c r="J627" s="2">
        <f>propocet!$L$2</f>
        <v>18.9375</v>
      </c>
      <c r="K627" s="2">
        <f>propocet!$L$5</f>
        <v>23.362499999999997</v>
      </c>
      <c r="L627" s="2">
        <f>propocet!$L$9</f>
        <v>22.787500000000001</v>
      </c>
      <c r="M627" s="2">
        <f>propocet!$L$11</f>
        <v>16.7</v>
      </c>
      <c r="N627" s="2">
        <f>propocet!$L$12</f>
        <v>25.5625</v>
      </c>
      <c r="O627" s="2">
        <f>propocet!$L$13</f>
        <v>16.225000000000001</v>
      </c>
      <c r="P627" s="61">
        <f t="shared" si="237"/>
        <v>37.925625000000011</v>
      </c>
      <c r="Q627" s="52">
        <v>30</v>
      </c>
      <c r="R627" s="2">
        <f t="shared" si="238"/>
        <v>11.0625</v>
      </c>
      <c r="S627" s="2">
        <f t="shared" si="239"/>
        <v>6.6375000000000028</v>
      </c>
      <c r="T627" s="2">
        <f t="shared" si="240"/>
        <v>7.2124999999999986</v>
      </c>
      <c r="U627" s="2">
        <f t="shared" si="241"/>
        <v>13.3</v>
      </c>
      <c r="V627" s="2">
        <f t="shared" si="242"/>
        <v>4.4375</v>
      </c>
      <c r="W627" s="2">
        <f t="shared" si="243"/>
        <v>13.774999999999999</v>
      </c>
      <c r="X627" s="2">
        <f t="shared" si="244"/>
        <v>-7.9256250000000108</v>
      </c>
      <c r="Y627" s="2">
        <f t="shared" si="244"/>
        <v>-7.9256250000000108</v>
      </c>
      <c r="Z627" s="2">
        <f t="shared" si="244"/>
        <v>-7.9256250000000108</v>
      </c>
      <c r="AA627" s="2">
        <f t="shared" si="245"/>
        <v>56.425000000000004</v>
      </c>
      <c r="AB627" s="61">
        <f t="shared" si="246"/>
        <v>47.553750000000065</v>
      </c>
      <c r="AC627" s="61">
        <f t="shared" si="247"/>
        <v>103.97875000000008</v>
      </c>
      <c r="AD627" s="2">
        <f t="shared" si="248"/>
        <v>7.9256250000000108</v>
      </c>
      <c r="AE627" s="2">
        <f t="shared" si="227"/>
        <v>0</v>
      </c>
      <c r="AF627" s="52">
        <f t="shared" si="249"/>
        <v>103.97875000000008</v>
      </c>
      <c r="AG627" s="2">
        <f t="shared" si="228"/>
        <v>39.628125000000054</v>
      </c>
      <c r="AH627" s="67">
        <f t="shared" si="229"/>
        <v>0.24924081373381826</v>
      </c>
      <c r="AI627" s="67">
        <f t="shared" si="230"/>
        <v>0.75075918626618177</v>
      </c>
      <c r="AJ627" s="2">
        <f t="shared" si="231"/>
        <v>417.1818750000001</v>
      </c>
      <c r="AK627" s="2">
        <f t="shared" si="232"/>
        <v>417.1818750000001</v>
      </c>
    </row>
    <row r="628" spans="1:37">
      <c r="A628" t="s">
        <v>290</v>
      </c>
      <c r="B628">
        <v>4</v>
      </c>
      <c r="C628" s="2">
        <f>VLOOKUP(A628,LB460_CO!B:L,11,0)</f>
        <v>147.33645833333335</v>
      </c>
      <c r="D628" s="2">
        <f>'c'!$B$7</f>
        <v>47.125</v>
      </c>
      <c r="E628" s="2">
        <f t="shared" si="234"/>
        <v>194.46145833333335</v>
      </c>
      <c r="F628" s="2">
        <f>'c'!$E$8</f>
        <v>123.57500000000002</v>
      </c>
      <c r="G628" s="52">
        <f t="shared" si="235"/>
        <v>318.03645833333337</v>
      </c>
      <c r="H628" s="52">
        <f t="shared" si="226"/>
        <v>1272.1458333333335</v>
      </c>
      <c r="I628" s="2">
        <f t="shared" si="236"/>
        <v>38.892291666666672</v>
      </c>
      <c r="J628" s="2">
        <f>propocet!$L$2</f>
        <v>18.9375</v>
      </c>
      <c r="K628" s="2">
        <f>propocet!$L$5</f>
        <v>23.362499999999997</v>
      </c>
      <c r="L628" s="2">
        <f>propocet!$L$9</f>
        <v>22.787500000000001</v>
      </c>
      <c r="M628" s="2">
        <f>propocet!$L$11</f>
        <v>16.7</v>
      </c>
      <c r="N628" s="2">
        <f>propocet!$L$12</f>
        <v>25.5625</v>
      </c>
      <c r="O628" s="2">
        <f>propocet!$L$13</f>
        <v>16.225000000000001</v>
      </c>
      <c r="P628" s="61">
        <f t="shared" si="237"/>
        <v>38.892291666666672</v>
      </c>
      <c r="Q628" s="52">
        <v>30</v>
      </c>
      <c r="R628" s="2">
        <f t="shared" si="238"/>
        <v>11.0625</v>
      </c>
      <c r="S628" s="2">
        <f t="shared" si="239"/>
        <v>6.6375000000000028</v>
      </c>
      <c r="T628" s="2">
        <f t="shared" si="240"/>
        <v>7.2124999999999986</v>
      </c>
      <c r="U628" s="2">
        <f t="shared" si="241"/>
        <v>13.3</v>
      </c>
      <c r="V628" s="2">
        <f t="shared" si="242"/>
        <v>4.4375</v>
      </c>
      <c r="W628" s="2">
        <f t="shared" si="243"/>
        <v>13.774999999999999</v>
      </c>
      <c r="X628" s="2">
        <f t="shared" si="244"/>
        <v>-8.8922916666666723</v>
      </c>
      <c r="Y628" s="2">
        <f t="shared" si="244"/>
        <v>-8.8922916666666723</v>
      </c>
      <c r="Z628" s="2">
        <f t="shared" si="244"/>
        <v>-8.8922916666666723</v>
      </c>
      <c r="AA628" s="2">
        <f t="shared" si="245"/>
        <v>56.425000000000004</v>
      </c>
      <c r="AB628" s="61">
        <f t="shared" si="246"/>
        <v>53.353750000000034</v>
      </c>
      <c r="AC628" s="61">
        <f t="shared" si="247"/>
        <v>109.77875000000003</v>
      </c>
      <c r="AD628" s="2">
        <f t="shared" si="248"/>
        <v>8.8922916666666723</v>
      </c>
      <c r="AE628" s="2">
        <f t="shared" si="227"/>
        <v>0</v>
      </c>
      <c r="AF628" s="52">
        <f t="shared" si="249"/>
        <v>109.77875000000003</v>
      </c>
      <c r="AG628" s="2">
        <f t="shared" si="228"/>
        <v>44.461458333333361</v>
      </c>
      <c r="AH628" s="67">
        <f t="shared" si="229"/>
        <v>0.25660319657094943</v>
      </c>
      <c r="AI628" s="67">
        <f t="shared" si="230"/>
        <v>0.74339680342905057</v>
      </c>
      <c r="AJ628" s="2">
        <f t="shared" si="231"/>
        <v>427.81520833333343</v>
      </c>
      <c r="AK628" s="2">
        <f t="shared" si="232"/>
        <v>1711.2608333333337</v>
      </c>
    </row>
    <row r="629" spans="1:37">
      <c r="A629" t="s">
        <v>379</v>
      </c>
      <c r="B629">
        <v>1</v>
      </c>
      <c r="C629" s="2">
        <f>VLOOKUP(A629,LB460_CO!B:L,11,0)</f>
        <v>144.84166666666667</v>
      </c>
      <c r="D629" s="2">
        <f>'c'!$B$7</f>
        <v>47.125</v>
      </c>
      <c r="E629" s="2">
        <f t="shared" si="234"/>
        <v>191.96666666666667</v>
      </c>
      <c r="F629" s="2">
        <f>'c'!$E$8</f>
        <v>123.57500000000002</v>
      </c>
      <c r="G629" s="52">
        <f t="shared" si="235"/>
        <v>315.54166666666669</v>
      </c>
      <c r="H629" s="52">
        <f t="shared" si="226"/>
        <v>315.54166666666669</v>
      </c>
      <c r="I629" s="2">
        <f t="shared" si="236"/>
        <v>38.393333333333331</v>
      </c>
      <c r="J629" s="2">
        <f>propocet!$L$2</f>
        <v>18.9375</v>
      </c>
      <c r="K629" s="2">
        <f>propocet!$L$5</f>
        <v>23.362499999999997</v>
      </c>
      <c r="L629" s="2">
        <f>propocet!$L$9</f>
        <v>22.787500000000001</v>
      </c>
      <c r="M629" s="2">
        <f>propocet!$L$11</f>
        <v>16.7</v>
      </c>
      <c r="N629" s="2">
        <f>propocet!$L$12</f>
        <v>25.5625</v>
      </c>
      <c r="O629" s="2">
        <f>propocet!$L$13</f>
        <v>16.225000000000001</v>
      </c>
      <c r="P629" s="61">
        <f t="shared" si="237"/>
        <v>38.393333333333331</v>
      </c>
      <c r="Q629" s="52">
        <v>30</v>
      </c>
      <c r="R629" s="2">
        <f t="shared" si="238"/>
        <v>11.0625</v>
      </c>
      <c r="S629" s="2">
        <f t="shared" si="239"/>
        <v>6.6375000000000028</v>
      </c>
      <c r="T629" s="2">
        <f t="shared" si="240"/>
        <v>7.2124999999999986</v>
      </c>
      <c r="U629" s="2">
        <f t="shared" si="241"/>
        <v>13.3</v>
      </c>
      <c r="V629" s="2">
        <f t="shared" si="242"/>
        <v>4.4375</v>
      </c>
      <c r="W629" s="2">
        <f t="shared" si="243"/>
        <v>13.774999999999999</v>
      </c>
      <c r="X629" s="2">
        <f t="shared" si="244"/>
        <v>-8.3933333333333309</v>
      </c>
      <c r="Y629" s="2">
        <f t="shared" si="244"/>
        <v>-8.3933333333333309</v>
      </c>
      <c r="Z629" s="2">
        <f t="shared" si="244"/>
        <v>-8.3933333333333309</v>
      </c>
      <c r="AA629" s="2">
        <f t="shared" si="245"/>
        <v>56.425000000000004</v>
      </c>
      <c r="AB629" s="61">
        <f t="shared" si="246"/>
        <v>50.359999999999985</v>
      </c>
      <c r="AC629" s="61">
        <f t="shared" si="247"/>
        <v>106.785</v>
      </c>
      <c r="AD629" s="2">
        <f t="shared" si="248"/>
        <v>8.3933333333333309</v>
      </c>
      <c r="AE629" s="2">
        <f t="shared" si="227"/>
        <v>0</v>
      </c>
      <c r="AF629" s="52">
        <f t="shared" si="249"/>
        <v>106.785</v>
      </c>
      <c r="AG629" s="2">
        <f t="shared" si="228"/>
        <v>41.966666666666654</v>
      </c>
      <c r="AH629" s="67">
        <f t="shared" si="229"/>
        <v>0.25284929517435162</v>
      </c>
      <c r="AI629" s="67">
        <f t="shared" si="230"/>
        <v>0.74715070482564838</v>
      </c>
      <c r="AJ629" s="2">
        <f t="shared" si="231"/>
        <v>422.32666666666671</v>
      </c>
      <c r="AK629" s="2">
        <f t="shared" si="232"/>
        <v>422.32666666666671</v>
      </c>
    </row>
    <row r="630" spans="1:37">
      <c r="A630" t="s">
        <v>407</v>
      </c>
      <c r="B630">
        <v>1</v>
      </c>
      <c r="C630" s="2">
        <f>VLOOKUP(A630,LB460_CO!B:L,11,0)</f>
        <v>147.23958333333334</v>
      </c>
      <c r="D630" s="2">
        <f>'c'!$B$7</f>
        <v>47.125</v>
      </c>
      <c r="E630" s="2">
        <f t="shared" si="234"/>
        <v>194.36458333333334</v>
      </c>
      <c r="F630" s="2">
        <f>'c'!$E$8</f>
        <v>123.57500000000002</v>
      </c>
      <c r="G630" s="52">
        <f t="shared" si="235"/>
        <v>317.93958333333336</v>
      </c>
      <c r="H630" s="52">
        <f t="shared" si="226"/>
        <v>317.93958333333336</v>
      </c>
      <c r="I630" s="2">
        <f t="shared" si="236"/>
        <v>38.872916666666669</v>
      </c>
      <c r="J630" s="2">
        <f>propocet!$L$2</f>
        <v>18.9375</v>
      </c>
      <c r="K630" s="2">
        <f>propocet!$L$5</f>
        <v>23.362499999999997</v>
      </c>
      <c r="L630" s="2">
        <f>propocet!$L$9</f>
        <v>22.787500000000001</v>
      </c>
      <c r="M630" s="2">
        <f>propocet!$L$11</f>
        <v>16.7</v>
      </c>
      <c r="N630" s="2">
        <f>propocet!$L$12</f>
        <v>25.5625</v>
      </c>
      <c r="O630" s="2">
        <f>propocet!$L$13</f>
        <v>16.225000000000001</v>
      </c>
      <c r="P630" s="61">
        <f t="shared" si="237"/>
        <v>38.872916666666669</v>
      </c>
      <c r="Q630" s="52">
        <v>30</v>
      </c>
      <c r="R630" s="2">
        <f t="shared" si="238"/>
        <v>11.0625</v>
      </c>
      <c r="S630" s="2">
        <f t="shared" si="239"/>
        <v>6.6375000000000028</v>
      </c>
      <c r="T630" s="2">
        <f t="shared" si="240"/>
        <v>7.2124999999999986</v>
      </c>
      <c r="U630" s="2">
        <f t="shared" si="241"/>
        <v>13.3</v>
      </c>
      <c r="V630" s="2">
        <f t="shared" si="242"/>
        <v>4.4375</v>
      </c>
      <c r="W630" s="2">
        <f t="shared" si="243"/>
        <v>13.774999999999999</v>
      </c>
      <c r="X630" s="2">
        <f t="shared" si="244"/>
        <v>-8.8729166666666686</v>
      </c>
      <c r="Y630" s="2">
        <f t="shared" si="244"/>
        <v>-8.8729166666666686</v>
      </c>
      <c r="Z630" s="2">
        <f t="shared" si="244"/>
        <v>-8.8729166666666686</v>
      </c>
      <c r="AA630" s="2">
        <f t="shared" si="245"/>
        <v>56.425000000000004</v>
      </c>
      <c r="AB630" s="61">
        <f t="shared" si="246"/>
        <v>53.237500000000011</v>
      </c>
      <c r="AC630" s="61">
        <f t="shared" si="247"/>
        <v>109.66250000000002</v>
      </c>
      <c r="AD630" s="2">
        <f t="shared" si="248"/>
        <v>8.8729166666666686</v>
      </c>
      <c r="AE630" s="2">
        <f t="shared" si="227"/>
        <v>0</v>
      </c>
      <c r="AF630" s="52">
        <f t="shared" si="249"/>
        <v>109.66250000000002</v>
      </c>
      <c r="AG630" s="2">
        <f t="shared" si="228"/>
        <v>44.364583333333343</v>
      </c>
      <c r="AH630" s="67">
        <f t="shared" si="229"/>
        <v>0.25645922757236339</v>
      </c>
      <c r="AI630" s="67">
        <f t="shared" si="230"/>
        <v>0.74354077242763661</v>
      </c>
      <c r="AJ630" s="2">
        <f t="shared" si="231"/>
        <v>427.60208333333338</v>
      </c>
      <c r="AK630" s="2">
        <f t="shared" si="232"/>
        <v>427.60208333333338</v>
      </c>
    </row>
    <row r="631" spans="1:37">
      <c r="A631" t="s">
        <v>412</v>
      </c>
      <c r="B631">
        <v>2</v>
      </c>
      <c r="C631" s="2">
        <f>VLOOKUP(A631,LB460_CO!B:L,11,0)</f>
        <v>234.88333333333335</v>
      </c>
      <c r="D631" s="2">
        <f>'c'!$B$7</f>
        <v>47.125</v>
      </c>
      <c r="E631" s="2">
        <f t="shared" si="234"/>
        <v>282.00833333333333</v>
      </c>
      <c r="F631" s="2">
        <f>'c'!$E$8</f>
        <v>123.57500000000002</v>
      </c>
      <c r="G631" s="52">
        <f t="shared" si="235"/>
        <v>405.58333333333337</v>
      </c>
      <c r="H631" s="52">
        <f t="shared" si="226"/>
        <v>811.16666666666674</v>
      </c>
      <c r="I631" s="2">
        <f t="shared" si="236"/>
        <v>56.401666666666664</v>
      </c>
      <c r="J631" s="2">
        <f>propocet!$L$2</f>
        <v>18.9375</v>
      </c>
      <c r="K631" s="2">
        <f>propocet!$L$5</f>
        <v>23.362499999999997</v>
      </c>
      <c r="L631" s="2">
        <f>propocet!$L$9</f>
        <v>22.787500000000001</v>
      </c>
      <c r="M631" s="2">
        <f>propocet!$L$11</f>
        <v>16.7</v>
      </c>
      <c r="N631" s="2">
        <f>propocet!$L$12</f>
        <v>25.5625</v>
      </c>
      <c r="O631" s="2">
        <f>propocet!$L$13</f>
        <v>16.225000000000001</v>
      </c>
      <c r="P631" s="61">
        <f t="shared" si="237"/>
        <v>56.401666666666664</v>
      </c>
      <c r="Q631" s="52">
        <v>30</v>
      </c>
      <c r="R631" s="2">
        <f t="shared" si="238"/>
        <v>11.0625</v>
      </c>
      <c r="S631" s="2">
        <f t="shared" si="239"/>
        <v>6.6375000000000028</v>
      </c>
      <c r="T631" s="2">
        <f t="shared" si="240"/>
        <v>7.2124999999999986</v>
      </c>
      <c r="U631" s="2">
        <f t="shared" si="241"/>
        <v>13.3</v>
      </c>
      <c r="V631" s="2">
        <f t="shared" si="242"/>
        <v>4.4375</v>
      </c>
      <c r="W631" s="2">
        <f t="shared" si="243"/>
        <v>13.774999999999999</v>
      </c>
      <c r="X631" s="2">
        <f t="shared" si="244"/>
        <v>-26.401666666666664</v>
      </c>
      <c r="Y631" s="2">
        <f t="shared" si="244"/>
        <v>-26.401666666666664</v>
      </c>
      <c r="Z631" s="2">
        <f t="shared" si="244"/>
        <v>-26.401666666666664</v>
      </c>
      <c r="AA631" s="2">
        <f t="shared" si="245"/>
        <v>56.425000000000004</v>
      </c>
      <c r="AB631" s="61">
        <f t="shared" si="246"/>
        <v>158.40999999999997</v>
      </c>
      <c r="AC631" s="61">
        <f t="shared" si="247"/>
        <v>214.83499999999998</v>
      </c>
      <c r="AD631" s="2">
        <f t="shared" si="248"/>
        <v>26.401666666666664</v>
      </c>
      <c r="AE631" s="2">
        <f t="shared" si="227"/>
        <v>0</v>
      </c>
      <c r="AF631" s="52">
        <f t="shared" si="249"/>
        <v>214.83499999999998</v>
      </c>
      <c r="AG631" s="2">
        <f t="shared" si="228"/>
        <v>132.00833333333333</v>
      </c>
      <c r="AH631" s="67">
        <f t="shared" si="229"/>
        <v>0.34627442236555439</v>
      </c>
      <c r="AI631" s="67">
        <f t="shared" si="230"/>
        <v>0.65372557763444561</v>
      </c>
      <c r="AJ631" s="2">
        <f t="shared" si="231"/>
        <v>620.41833333333329</v>
      </c>
      <c r="AK631" s="2">
        <f t="shared" si="232"/>
        <v>1240.8366666666666</v>
      </c>
    </row>
    <row r="632" spans="1:37">
      <c r="A632" t="s">
        <v>730</v>
      </c>
      <c r="B632">
        <v>1</v>
      </c>
      <c r="C632" s="2">
        <f>VLOOKUP(A632,LB460_CO!B:L,11,0)</f>
        <v>111.11458333333334</v>
      </c>
      <c r="D632" s="2">
        <f>'c'!$B$7</f>
        <v>47.125</v>
      </c>
      <c r="E632" s="2">
        <f t="shared" si="234"/>
        <v>158.23958333333334</v>
      </c>
      <c r="F632" s="2">
        <f>'c'!$E$8</f>
        <v>123.57500000000002</v>
      </c>
      <c r="G632" s="52">
        <f t="shared" si="235"/>
        <v>281.81458333333336</v>
      </c>
      <c r="H632" s="52">
        <f t="shared" si="226"/>
        <v>281.81458333333336</v>
      </c>
      <c r="I632" s="2">
        <f t="shared" si="236"/>
        <v>31.647916666666667</v>
      </c>
      <c r="J632" s="2">
        <f>propocet!$L$2</f>
        <v>18.9375</v>
      </c>
      <c r="K632" s="2">
        <f>propocet!$L$5</f>
        <v>23.362499999999997</v>
      </c>
      <c r="L632" s="2">
        <f>propocet!$L$9</f>
        <v>22.787500000000001</v>
      </c>
      <c r="M632" s="2">
        <f>propocet!$L$11</f>
        <v>16.7</v>
      </c>
      <c r="N632" s="2">
        <f>propocet!$L$12</f>
        <v>25.5625</v>
      </c>
      <c r="O632" s="2">
        <f>propocet!$L$13</f>
        <v>16.225000000000001</v>
      </c>
      <c r="P632" s="61">
        <f t="shared" si="237"/>
        <v>31.647916666666667</v>
      </c>
      <c r="Q632" s="52">
        <v>30</v>
      </c>
      <c r="R632" s="2">
        <f t="shared" si="238"/>
        <v>11.0625</v>
      </c>
      <c r="S632" s="2">
        <f t="shared" si="239"/>
        <v>6.6375000000000028</v>
      </c>
      <c r="T632" s="2">
        <f t="shared" si="240"/>
        <v>7.2124999999999986</v>
      </c>
      <c r="U632" s="2">
        <f t="shared" si="241"/>
        <v>13.3</v>
      </c>
      <c r="V632" s="2">
        <f t="shared" si="242"/>
        <v>4.4375</v>
      </c>
      <c r="W632" s="2">
        <f t="shared" si="243"/>
        <v>13.774999999999999</v>
      </c>
      <c r="X632" s="2">
        <f t="shared" si="244"/>
        <v>-1.6479166666666671</v>
      </c>
      <c r="Y632" s="2">
        <f t="shared" si="244"/>
        <v>-1.6479166666666671</v>
      </c>
      <c r="Z632" s="2">
        <f t="shared" si="244"/>
        <v>-1.6479166666666671</v>
      </c>
      <c r="AA632" s="2">
        <f t="shared" si="245"/>
        <v>56.425000000000004</v>
      </c>
      <c r="AB632" s="61">
        <f t="shared" si="246"/>
        <v>9.8875000000000028</v>
      </c>
      <c r="AC632" s="61">
        <f t="shared" si="247"/>
        <v>66.3125</v>
      </c>
      <c r="AD632" s="2">
        <f t="shared" si="248"/>
        <v>1.6479166666666671</v>
      </c>
      <c r="AE632" s="2">
        <f t="shared" si="227"/>
        <v>0</v>
      </c>
      <c r="AF632" s="52">
        <f t="shared" si="249"/>
        <v>66.3125</v>
      </c>
      <c r="AG632" s="2">
        <f t="shared" si="228"/>
        <v>8.2395833333333357</v>
      </c>
      <c r="AH632" s="67">
        <f t="shared" si="229"/>
        <v>0.19048359973907994</v>
      </c>
      <c r="AI632" s="67">
        <f t="shared" si="230"/>
        <v>0.80951640026092009</v>
      </c>
      <c r="AJ632" s="2">
        <f t="shared" si="231"/>
        <v>348.12708333333336</v>
      </c>
      <c r="AK632" s="2">
        <f t="shared" si="232"/>
        <v>348.12708333333336</v>
      </c>
    </row>
    <row r="633" spans="1:37">
      <c r="A633" t="s">
        <v>380</v>
      </c>
      <c r="B633">
        <v>1</v>
      </c>
      <c r="C633" s="2">
        <f>VLOOKUP(A633,LB460_CO!B:L,11,0)</f>
        <v>144.84166666666667</v>
      </c>
      <c r="D633" s="2">
        <f>'c'!$B$7</f>
        <v>47.125</v>
      </c>
      <c r="E633" s="2">
        <f t="shared" si="234"/>
        <v>191.96666666666667</v>
      </c>
      <c r="F633" s="2">
        <f>'c'!$E$8</f>
        <v>123.57500000000002</v>
      </c>
      <c r="G633" s="52">
        <f t="shared" si="235"/>
        <v>315.54166666666669</v>
      </c>
      <c r="H633" s="52">
        <f t="shared" si="226"/>
        <v>315.54166666666669</v>
      </c>
      <c r="I633" s="2">
        <f t="shared" si="236"/>
        <v>38.393333333333331</v>
      </c>
      <c r="J633" s="2">
        <f>propocet!$L$2</f>
        <v>18.9375</v>
      </c>
      <c r="K633" s="2">
        <f>propocet!$L$5</f>
        <v>23.362499999999997</v>
      </c>
      <c r="L633" s="2">
        <f>propocet!$L$9</f>
        <v>22.787500000000001</v>
      </c>
      <c r="M633" s="2">
        <f>propocet!$L$11</f>
        <v>16.7</v>
      </c>
      <c r="N633" s="2">
        <f>propocet!$L$12</f>
        <v>25.5625</v>
      </c>
      <c r="O633" s="2">
        <f>propocet!$L$13</f>
        <v>16.225000000000001</v>
      </c>
      <c r="P633" s="61">
        <f t="shared" si="237"/>
        <v>38.393333333333331</v>
      </c>
      <c r="Q633" s="52">
        <v>30</v>
      </c>
      <c r="R633" s="2">
        <f t="shared" si="238"/>
        <v>11.0625</v>
      </c>
      <c r="S633" s="2">
        <f t="shared" si="239"/>
        <v>6.6375000000000028</v>
      </c>
      <c r="T633" s="2">
        <f t="shared" si="240"/>
        <v>7.2124999999999986</v>
      </c>
      <c r="U633" s="2">
        <f t="shared" si="241"/>
        <v>13.3</v>
      </c>
      <c r="V633" s="2">
        <f t="shared" si="242"/>
        <v>4.4375</v>
      </c>
      <c r="W633" s="2">
        <f t="shared" si="243"/>
        <v>13.774999999999999</v>
      </c>
      <c r="X633" s="2">
        <f t="shared" si="244"/>
        <v>-8.3933333333333309</v>
      </c>
      <c r="Y633" s="2">
        <f t="shared" si="244"/>
        <v>-8.3933333333333309</v>
      </c>
      <c r="Z633" s="2">
        <f t="shared" si="244"/>
        <v>-8.3933333333333309</v>
      </c>
      <c r="AA633" s="2">
        <f t="shared" si="245"/>
        <v>56.425000000000004</v>
      </c>
      <c r="AB633" s="61">
        <f t="shared" si="246"/>
        <v>50.359999999999985</v>
      </c>
      <c r="AC633" s="61">
        <f t="shared" si="247"/>
        <v>106.785</v>
      </c>
      <c r="AD633" s="2">
        <f t="shared" si="248"/>
        <v>8.3933333333333309</v>
      </c>
      <c r="AE633" s="2">
        <f t="shared" si="227"/>
        <v>0</v>
      </c>
      <c r="AF633" s="52">
        <f t="shared" si="249"/>
        <v>106.785</v>
      </c>
      <c r="AG633" s="2">
        <f t="shared" si="228"/>
        <v>41.966666666666654</v>
      </c>
      <c r="AH633" s="67">
        <f t="shared" si="229"/>
        <v>0.25284929517435162</v>
      </c>
      <c r="AI633" s="67">
        <f t="shared" si="230"/>
        <v>0.74715070482564838</v>
      </c>
      <c r="AJ633" s="2">
        <f t="shared" si="231"/>
        <v>422.32666666666671</v>
      </c>
      <c r="AK633" s="2">
        <f t="shared" si="232"/>
        <v>422.32666666666671</v>
      </c>
    </row>
    <row r="634" spans="1:37">
      <c r="A634" t="s">
        <v>291</v>
      </c>
      <c r="B634">
        <v>3</v>
      </c>
      <c r="C634" s="2">
        <f>VLOOKUP(A634,LB460_CO!B:L,11,0)</f>
        <v>150.58750000000001</v>
      </c>
      <c r="D634" s="2">
        <f>'c'!$B$7</f>
        <v>47.125</v>
      </c>
      <c r="E634" s="2">
        <f t="shared" si="234"/>
        <v>197.71250000000001</v>
      </c>
      <c r="F634" s="2">
        <f>'c'!$E$8</f>
        <v>123.57500000000002</v>
      </c>
      <c r="G634" s="52">
        <f t="shared" si="235"/>
        <v>321.28750000000002</v>
      </c>
      <c r="H634" s="52">
        <f t="shared" si="226"/>
        <v>963.86250000000007</v>
      </c>
      <c r="I634" s="2">
        <f t="shared" si="236"/>
        <v>39.542500000000004</v>
      </c>
      <c r="J634" s="2">
        <f>propocet!$L$2</f>
        <v>18.9375</v>
      </c>
      <c r="K634" s="2">
        <f>propocet!$L$5</f>
        <v>23.362499999999997</v>
      </c>
      <c r="L634" s="2">
        <f>propocet!$L$9</f>
        <v>22.787500000000001</v>
      </c>
      <c r="M634" s="2">
        <f>propocet!$L$11</f>
        <v>16.7</v>
      </c>
      <c r="N634" s="2">
        <f>propocet!$L$12</f>
        <v>25.5625</v>
      </c>
      <c r="O634" s="2">
        <f>propocet!$L$13</f>
        <v>16.225000000000001</v>
      </c>
      <c r="P634" s="61">
        <f t="shared" si="237"/>
        <v>39.542500000000004</v>
      </c>
      <c r="Q634" s="52">
        <v>30</v>
      </c>
      <c r="R634" s="2">
        <f t="shared" si="238"/>
        <v>11.0625</v>
      </c>
      <c r="S634" s="2">
        <f t="shared" si="239"/>
        <v>6.6375000000000028</v>
      </c>
      <c r="T634" s="2">
        <f t="shared" si="240"/>
        <v>7.2124999999999986</v>
      </c>
      <c r="U634" s="2">
        <f t="shared" si="241"/>
        <v>13.3</v>
      </c>
      <c r="V634" s="2">
        <f t="shared" si="242"/>
        <v>4.4375</v>
      </c>
      <c r="W634" s="2">
        <f t="shared" si="243"/>
        <v>13.774999999999999</v>
      </c>
      <c r="X634" s="2">
        <f t="shared" si="244"/>
        <v>-9.542500000000004</v>
      </c>
      <c r="Y634" s="2">
        <f t="shared" si="244"/>
        <v>-9.542500000000004</v>
      </c>
      <c r="Z634" s="2">
        <f t="shared" si="244"/>
        <v>-9.542500000000004</v>
      </c>
      <c r="AA634" s="2">
        <f t="shared" si="245"/>
        <v>56.425000000000004</v>
      </c>
      <c r="AB634" s="61">
        <f t="shared" si="246"/>
        <v>57.255000000000024</v>
      </c>
      <c r="AC634" s="61">
        <f t="shared" si="247"/>
        <v>113.68000000000004</v>
      </c>
      <c r="AD634" s="2">
        <f t="shared" si="248"/>
        <v>9.542500000000004</v>
      </c>
      <c r="AE634" s="2">
        <f t="shared" si="227"/>
        <v>0</v>
      </c>
      <c r="AF634" s="52">
        <f t="shared" si="249"/>
        <v>113.68000000000004</v>
      </c>
      <c r="AG634" s="2">
        <f t="shared" si="228"/>
        <v>47.71250000000002</v>
      </c>
      <c r="AH634" s="67">
        <f t="shared" si="229"/>
        <v>0.26135285969641414</v>
      </c>
      <c r="AI634" s="67">
        <f t="shared" si="230"/>
        <v>0.73864714030358591</v>
      </c>
      <c r="AJ634" s="2">
        <f t="shared" si="231"/>
        <v>434.96750000000009</v>
      </c>
      <c r="AK634" s="2">
        <f t="shared" si="232"/>
        <v>1304.9025000000001</v>
      </c>
    </row>
    <row r="635" spans="1:37" hidden="1">
      <c r="A635" t="s">
        <v>576</v>
      </c>
      <c r="B635">
        <v>2</v>
      </c>
      <c r="C635" s="2">
        <f>VLOOKUP(A635,LB460_CO!B:L,11,0)</f>
        <v>84.5</v>
      </c>
      <c r="D635" s="2">
        <f>'c'!$B$7</f>
        <v>47.125</v>
      </c>
      <c r="E635" s="2">
        <f t="shared" si="234"/>
        <v>131.625</v>
      </c>
      <c r="F635" s="2">
        <f>'c'!$E$8</f>
        <v>123.57500000000002</v>
      </c>
      <c r="G635" s="52">
        <f t="shared" si="235"/>
        <v>255.20000000000002</v>
      </c>
      <c r="H635" s="52">
        <f t="shared" si="226"/>
        <v>510.40000000000003</v>
      </c>
      <c r="I635" s="2">
        <f t="shared" si="236"/>
        <v>26.324999999999999</v>
      </c>
      <c r="J635" s="2">
        <f>propocet!$L$2</f>
        <v>18.9375</v>
      </c>
      <c r="K635" s="2">
        <f>propocet!$L$5</f>
        <v>23.362499999999997</v>
      </c>
      <c r="L635" s="2">
        <f>propocet!$L$9</f>
        <v>22.787500000000001</v>
      </c>
      <c r="M635" s="2">
        <f>propocet!$L$11</f>
        <v>16.7</v>
      </c>
      <c r="N635" s="2">
        <f>propocet!$L$12</f>
        <v>25.5625</v>
      </c>
      <c r="O635" s="2">
        <f>propocet!$L$13</f>
        <v>16.225000000000001</v>
      </c>
      <c r="P635" s="61">
        <f t="shared" si="237"/>
        <v>26.324999999999999</v>
      </c>
      <c r="Q635" s="52">
        <v>30</v>
      </c>
      <c r="R635" s="2">
        <f t="shared" si="238"/>
        <v>11.0625</v>
      </c>
      <c r="S635" s="2">
        <f t="shared" si="239"/>
        <v>6.6375000000000028</v>
      </c>
      <c r="T635" s="2">
        <f t="shared" si="240"/>
        <v>7.2124999999999986</v>
      </c>
      <c r="U635" s="2">
        <f t="shared" si="241"/>
        <v>13.3</v>
      </c>
      <c r="V635" s="2">
        <f t="shared" si="242"/>
        <v>4.4375</v>
      </c>
      <c r="W635" s="2">
        <f t="shared" si="243"/>
        <v>13.774999999999999</v>
      </c>
      <c r="X635" s="2">
        <f t="shared" si="244"/>
        <v>3.6750000000000007</v>
      </c>
      <c r="Y635" s="2">
        <f t="shared" si="244"/>
        <v>3.6750000000000007</v>
      </c>
      <c r="Z635" s="2">
        <f t="shared" si="244"/>
        <v>3.6750000000000007</v>
      </c>
      <c r="AA635" s="2">
        <f t="shared" si="245"/>
        <v>56.425000000000004</v>
      </c>
      <c r="AB635" s="61">
        <f t="shared" si="246"/>
        <v>0</v>
      </c>
      <c r="AC635" s="61">
        <f t="shared" si="247"/>
        <v>56.425000000000004</v>
      </c>
      <c r="AD635" s="2">
        <f t="shared" si="248"/>
        <v>-3.6750000000000007</v>
      </c>
      <c r="AE635" s="2">
        <f t="shared" si="227"/>
        <v>18.375000000000004</v>
      </c>
      <c r="AF635" s="52">
        <f t="shared" si="249"/>
        <v>74.800000000000011</v>
      </c>
      <c r="AG635" s="2">
        <f t="shared" si="228"/>
        <v>0</v>
      </c>
      <c r="AH635" s="67">
        <f t="shared" si="229"/>
        <v>0.22666666666666671</v>
      </c>
      <c r="AI635" s="67">
        <f t="shared" si="230"/>
        <v>0.77333333333333332</v>
      </c>
      <c r="AJ635" s="2">
        <f t="shared" si="231"/>
        <v>330</v>
      </c>
      <c r="AK635" s="2">
        <f t="shared" si="232"/>
        <v>660</v>
      </c>
    </row>
    <row r="636" spans="1:37">
      <c r="A636" t="s">
        <v>273</v>
      </c>
      <c r="B636">
        <v>2</v>
      </c>
      <c r="C636" s="2">
        <f>VLOOKUP(A636,LB460_CO!B:L,11,0)</f>
        <v>140.22916666666669</v>
      </c>
      <c r="D636" s="2">
        <f>'c'!$B$7</f>
        <v>47.125</v>
      </c>
      <c r="E636" s="2">
        <f t="shared" si="234"/>
        <v>187.35416666666669</v>
      </c>
      <c r="F636" s="2">
        <f>'c'!$E$8</f>
        <v>123.57500000000002</v>
      </c>
      <c r="G636" s="52">
        <f t="shared" si="235"/>
        <v>310.92916666666667</v>
      </c>
      <c r="H636" s="52">
        <f t="shared" si="226"/>
        <v>621.85833333333335</v>
      </c>
      <c r="I636" s="2">
        <f t="shared" si="236"/>
        <v>37.470833333333339</v>
      </c>
      <c r="J636" s="2">
        <f>propocet!$L$2</f>
        <v>18.9375</v>
      </c>
      <c r="K636" s="2">
        <f>propocet!$L$5</f>
        <v>23.362499999999997</v>
      </c>
      <c r="L636" s="2">
        <f>propocet!$L$9</f>
        <v>22.787500000000001</v>
      </c>
      <c r="M636" s="2">
        <f>propocet!$L$11</f>
        <v>16.7</v>
      </c>
      <c r="N636" s="2">
        <f>propocet!$L$12</f>
        <v>25.5625</v>
      </c>
      <c r="O636" s="2">
        <f>propocet!$L$13</f>
        <v>16.225000000000001</v>
      </c>
      <c r="P636" s="61">
        <f t="shared" si="237"/>
        <v>37.470833333333339</v>
      </c>
      <c r="Q636" s="52">
        <v>30</v>
      </c>
      <c r="R636" s="2">
        <f t="shared" si="238"/>
        <v>11.0625</v>
      </c>
      <c r="S636" s="2">
        <f t="shared" si="239"/>
        <v>6.6375000000000028</v>
      </c>
      <c r="T636" s="2">
        <f t="shared" si="240"/>
        <v>7.2124999999999986</v>
      </c>
      <c r="U636" s="2">
        <f t="shared" si="241"/>
        <v>13.3</v>
      </c>
      <c r="V636" s="2">
        <f t="shared" si="242"/>
        <v>4.4375</v>
      </c>
      <c r="W636" s="2">
        <f t="shared" si="243"/>
        <v>13.774999999999999</v>
      </c>
      <c r="X636" s="2">
        <f t="shared" si="244"/>
        <v>-7.4708333333333385</v>
      </c>
      <c r="Y636" s="2">
        <f t="shared" si="244"/>
        <v>-7.4708333333333385</v>
      </c>
      <c r="Z636" s="2">
        <f t="shared" si="244"/>
        <v>-7.4708333333333385</v>
      </c>
      <c r="AA636" s="2">
        <f t="shared" si="245"/>
        <v>56.425000000000004</v>
      </c>
      <c r="AB636" s="61">
        <f t="shared" si="246"/>
        <v>44.825000000000031</v>
      </c>
      <c r="AC636" s="61">
        <f t="shared" si="247"/>
        <v>101.25000000000003</v>
      </c>
      <c r="AD636" s="2">
        <f t="shared" si="248"/>
        <v>7.4708333333333385</v>
      </c>
      <c r="AE636" s="2">
        <f t="shared" si="227"/>
        <v>0</v>
      </c>
      <c r="AF636" s="52">
        <f t="shared" si="249"/>
        <v>101.25000000000003</v>
      </c>
      <c r="AG636" s="2">
        <f t="shared" si="228"/>
        <v>37.354166666666693</v>
      </c>
      <c r="AH636" s="67">
        <f t="shared" si="229"/>
        <v>0.24564560314588116</v>
      </c>
      <c r="AI636" s="67">
        <f t="shared" si="230"/>
        <v>0.75435439685411887</v>
      </c>
      <c r="AJ636" s="2">
        <f t="shared" si="231"/>
        <v>412.17916666666667</v>
      </c>
      <c r="AK636" s="2">
        <f t="shared" si="232"/>
        <v>824.35833333333335</v>
      </c>
    </row>
    <row r="637" spans="1:37">
      <c r="A637" t="s">
        <v>445</v>
      </c>
      <c r="B637">
        <v>24</v>
      </c>
      <c r="C637" s="2">
        <f>VLOOKUP(A637,LB460_CO!B:L,11,0)</f>
        <v>242.23750000000001</v>
      </c>
      <c r="D637" s="2">
        <f>'c'!$B$7</f>
        <v>47.125</v>
      </c>
      <c r="E637" s="2">
        <f t="shared" si="234"/>
        <v>289.36250000000001</v>
      </c>
      <c r="F637" s="2">
        <f>'c'!$E$8</f>
        <v>123.57500000000002</v>
      </c>
      <c r="G637" s="52">
        <f t="shared" si="235"/>
        <v>412.9375</v>
      </c>
      <c r="H637" s="52">
        <f t="shared" si="226"/>
        <v>9910.5</v>
      </c>
      <c r="I637" s="2">
        <f t="shared" si="236"/>
        <v>57.872500000000002</v>
      </c>
      <c r="J637" s="2">
        <f>propocet!$L$2</f>
        <v>18.9375</v>
      </c>
      <c r="K637" s="2">
        <f>propocet!$L$5</f>
        <v>23.362499999999997</v>
      </c>
      <c r="L637" s="2">
        <f>propocet!$L$9</f>
        <v>22.787500000000001</v>
      </c>
      <c r="M637" s="2">
        <f>propocet!$L$11</f>
        <v>16.7</v>
      </c>
      <c r="N637" s="2">
        <f>propocet!$L$12</f>
        <v>25.5625</v>
      </c>
      <c r="O637" s="2">
        <f>propocet!$L$13</f>
        <v>16.225000000000001</v>
      </c>
      <c r="P637" s="61">
        <f t="shared" si="237"/>
        <v>57.872500000000002</v>
      </c>
      <c r="Q637" s="52">
        <v>30</v>
      </c>
      <c r="R637" s="2">
        <f t="shared" si="238"/>
        <v>11.0625</v>
      </c>
      <c r="S637" s="2">
        <f t="shared" si="239"/>
        <v>6.6375000000000028</v>
      </c>
      <c r="T637" s="2">
        <f t="shared" si="240"/>
        <v>7.2124999999999986</v>
      </c>
      <c r="U637" s="2">
        <f t="shared" si="241"/>
        <v>13.3</v>
      </c>
      <c r="V637" s="2">
        <f t="shared" si="242"/>
        <v>4.4375</v>
      </c>
      <c r="W637" s="2">
        <f t="shared" si="243"/>
        <v>13.774999999999999</v>
      </c>
      <c r="X637" s="2">
        <f t="shared" si="244"/>
        <v>-27.872500000000002</v>
      </c>
      <c r="Y637" s="2">
        <f t="shared" si="244"/>
        <v>-27.872500000000002</v>
      </c>
      <c r="Z637" s="2">
        <f t="shared" si="244"/>
        <v>-27.872500000000002</v>
      </c>
      <c r="AA637" s="2">
        <f t="shared" si="245"/>
        <v>56.425000000000004</v>
      </c>
      <c r="AB637" s="61">
        <f t="shared" si="246"/>
        <v>167.23500000000001</v>
      </c>
      <c r="AC637" s="61">
        <f t="shared" si="247"/>
        <v>223.66000000000003</v>
      </c>
      <c r="AD637" s="2">
        <f t="shared" si="248"/>
        <v>27.872500000000002</v>
      </c>
      <c r="AE637" s="2">
        <f t="shared" si="227"/>
        <v>0</v>
      </c>
      <c r="AF637" s="52">
        <f t="shared" si="249"/>
        <v>223.66000000000003</v>
      </c>
      <c r="AG637" s="2">
        <f t="shared" si="228"/>
        <v>139.36250000000001</v>
      </c>
      <c r="AH637" s="67">
        <f t="shared" si="229"/>
        <v>0.35133659808591772</v>
      </c>
      <c r="AI637" s="67">
        <f t="shared" si="230"/>
        <v>0.64866340191408223</v>
      </c>
      <c r="AJ637" s="2">
        <f t="shared" si="231"/>
        <v>636.59750000000008</v>
      </c>
      <c r="AK637" s="2">
        <f t="shared" si="232"/>
        <v>15278.340000000002</v>
      </c>
    </row>
    <row r="638" spans="1:37">
      <c r="A638" t="s">
        <v>449</v>
      </c>
      <c r="B638">
        <v>4</v>
      </c>
      <c r="C638" s="2">
        <f>VLOOKUP(A638,LB460_CO!B:L,11,0)</f>
        <v>242.23750000000001</v>
      </c>
      <c r="D638" s="2">
        <f>'c'!$B$7</f>
        <v>47.125</v>
      </c>
      <c r="E638" s="2">
        <f t="shared" si="234"/>
        <v>289.36250000000001</v>
      </c>
      <c r="F638" s="2">
        <f>'c'!$E$8</f>
        <v>123.57500000000002</v>
      </c>
      <c r="G638" s="52">
        <f t="shared" si="235"/>
        <v>412.9375</v>
      </c>
      <c r="H638" s="52">
        <f t="shared" si="226"/>
        <v>1651.75</v>
      </c>
      <c r="I638" s="2">
        <f t="shared" si="236"/>
        <v>57.872500000000002</v>
      </c>
      <c r="J638" s="2">
        <f>propocet!$L$2</f>
        <v>18.9375</v>
      </c>
      <c r="K638" s="2">
        <f>propocet!$L$5</f>
        <v>23.362499999999997</v>
      </c>
      <c r="L638" s="2">
        <f>propocet!$L$9</f>
        <v>22.787500000000001</v>
      </c>
      <c r="M638" s="2">
        <f>propocet!$L$11</f>
        <v>16.7</v>
      </c>
      <c r="N638" s="2">
        <f>propocet!$L$12</f>
        <v>25.5625</v>
      </c>
      <c r="O638" s="2">
        <f>propocet!$L$13</f>
        <v>16.225000000000001</v>
      </c>
      <c r="P638" s="61">
        <f t="shared" si="237"/>
        <v>57.872500000000002</v>
      </c>
      <c r="Q638" s="52">
        <v>30</v>
      </c>
      <c r="R638" s="2">
        <f t="shared" si="238"/>
        <v>11.0625</v>
      </c>
      <c r="S638" s="2">
        <f t="shared" si="239"/>
        <v>6.6375000000000028</v>
      </c>
      <c r="T638" s="2">
        <f t="shared" si="240"/>
        <v>7.2124999999999986</v>
      </c>
      <c r="U638" s="2">
        <f t="shared" si="241"/>
        <v>13.3</v>
      </c>
      <c r="V638" s="2">
        <f t="shared" si="242"/>
        <v>4.4375</v>
      </c>
      <c r="W638" s="2">
        <f t="shared" si="243"/>
        <v>13.774999999999999</v>
      </c>
      <c r="X638" s="2">
        <f t="shared" si="244"/>
        <v>-27.872500000000002</v>
      </c>
      <c r="Y638" s="2">
        <f t="shared" si="244"/>
        <v>-27.872500000000002</v>
      </c>
      <c r="Z638" s="2">
        <f t="shared" si="244"/>
        <v>-27.872500000000002</v>
      </c>
      <c r="AA638" s="2">
        <f t="shared" si="245"/>
        <v>56.425000000000004</v>
      </c>
      <c r="AB638" s="61">
        <f t="shared" si="246"/>
        <v>167.23500000000001</v>
      </c>
      <c r="AC638" s="61">
        <f t="shared" si="247"/>
        <v>223.66000000000003</v>
      </c>
      <c r="AD638" s="2">
        <f t="shared" si="248"/>
        <v>27.872500000000002</v>
      </c>
      <c r="AE638" s="2">
        <f t="shared" si="227"/>
        <v>0</v>
      </c>
      <c r="AF638" s="52">
        <f t="shared" si="249"/>
        <v>223.66000000000003</v>
      </c>
      <c r="AG638" s="2">
        <f t="shared" si="228"/>
        <v>139.36250000000001</v>
      </c>
      <c r="AH638" s="67">
        <f t="shared" si="229"/>
        <v>0.35133659808591772</v>
      </c>
      <c r="AI638" s="67">
        <f t="shared" si="230"/>
        <v>0.64866340191408223</v>
      </c>
      <c r="AJ638" s="2">
        <f t="shared" si="231"/>
        <v>636.59750000000008</v>
      </c>
      <c r="AK638" s="2">
        <f t="shared" si="232"/>
        <v>2546.3900000000003</v>
      </c>
    </row>
    <row r="639" spans="1:37" hidden="1">
      <c r="A639" t="s">
        <v>647</v>
      </c>
      <c r="B639">
        <v>2</v>
      </c>
      <c r="C639" s="2">
        <f>VLOOKUP(A639,LB460_CO!B:L,11,0)</f>
        <v>66.266666666666666</v>
      </c>
      <c r="D639" s="2">
        <f>'c'!$B$7</f>
        <v>47.125</v>
      </c>
      <c r="E639" s="2">
        <f t="shared" si="234"/>
        <v>113.39166666666667</v>
      </c>
      <c r="F639" s="2">
        <f>'c'!$E$8</f>
        <v>123.57500000000002</v>
      </c>
      <c r="G639" s="52">
        <f t="shared" si="235"/>
        <v>236.9666666666667</v>
      </c>
      <c r="H639" s="52">
        <f t="shared" si="226"/>
        <v>473.93333333333339</v>
      </c>
      <c r="I639" s="2">
        <f t="shared" si="236"/>
        <v>22.678333333333335</v>
      </c>
      <c r="J639" s="2">
        <f>propocet!$L$2</f>
        <v>18.9375</v>
      </c>
      <c r="K639" s="2">
        <f>propocet!$L$5</f>
        <v>23.362499999999997</v>
      </c>
      <c r="L639" s="2">
        <f>propocet!$L$9</f>
        <v>22.787500000000001</v>
      </c>
      <c r="M639" s="2">
        <f>propocet!$L$11</f>
        <v>16.7</v>
      </c>
      <c r="N639" s="2">
        <f>propocet!$L$12</f>
        <v>25.5625</v>
      </c>
      <c r="O639" s="2">
        <f>propocet!$L$13</f>
        <v>16.225000000000001</v>
      </c>
      <c r="P639" s="61">
        <f t="shared" si="237"/>
        <v>25.5625</v>
      </c>
      <c r="Q639" s="52">
        <v>30</v>
      </c>
      <c r="R639" s="2">
        <f t="shared" si="238"/>
        <v>11.0625</v>
      </c>
      <c r="S639" s="2">
        <f t="shared" si="239"/>
        <v>6.6375000000000028</v>
      </c>
      <c r="T639" s="2">
        <f t="shared" si="240"/>
        <v>7.2124999999999986</v>
      </c>
      <c r="U639" s="2">
        <f t="shared" si="241"/>
        <v>13.3</v>
      </c>
      <c r="V639" s="2">
        <f t="shared" si="242"/>
        <v>4.4375</v>
      </c>
      <c r="W639" s="2">
        <f t="shared" si="243"/>
        <v>13.774999999999999</v>
      </c>
      <c r="X639" s="2">
        <f t="shared" si="244"/>
        <v>7.3216666666666654</v>
      </c>
      <c r="Y639" s="2">
        <f t="shared" si="244"/>
        <v>7.3216666666666654</v>
      </c>
      <c r="Z639" s="2">
        <f t="shared" si="244"/>
        <v>7.3216666666666654</v>
      </c>
      <c r="AA639" s="2">
        <f t="shared" si="245"/>
        <v>56.425000000000004</v>
      </c>
      <c r="AB639" s="61">
        <f t="shared" si="246"/>
        <v>0</v>
      </c>
      <c r="AC639" s="61">
        <f t="shared" si="247"/>
        <v>56.425000000000004</v>
      </c>
      <c r="AD639" s="2">
        <f t="shared" si="248"/>
        <v>-4.4375</v>
      </c>
      <c r="AE639" s="2">
        <f t="shared" si="227"/>
        <v>22.1875</v>
      </c>
      <c r="AF639" s="52">
        <f t="shared" si="249"/>
        <v>78.612500000000011</v>
      </c>
      <c r="AG639" s="2">
        <f t="shared" si="228"/>
        <v>0</v>
      </c>
      <c r="AH639" s="67">
        <f t="shared" si="229"/>
        <v>0.238219696969697</v>
      </c>
      <c r="AI639" s="67">
        <f t="shared" si="230"/>
        <v>0.76178030303030297</v>
      </c>
      <c r="AJ639" s="2">
        <f t="shared" si="231"/>
        <v>315.57916666666671</v>
      </c>
      <c r="AK639" s="2">
        <f t="shared" si="232"/>
        <v>631.15833333333342</v>
      </c>
    </row>
    <row r="640" spans="1:37" hidden="1">
      <c r="A640" t="s">
        <v>769</v>
      </c>
      <c r="B640">
        <v>2</v>
      </c>
      <c r="C640" s="2">
        <f>VLOOKUP(A640,LB460_CO!B:L,11,0)</f>
        <v>85.74166666666666</v>
      </c>
      <c r="D640" s="2">
        <f>'c'!$B$7</f>
        <v>47.125</v>
      </c>
      <c r="E640" s="2">
        <f t="shared" si="234"/>
        <v>132.86666666666667</v>
      </c>
      <c r="F640" s="2">
        <f>'c'!$E$8</f>
        <v>123.57500000000002</v>
      </c>
      <c r="G640" s="52">
        <f t="shared" si="235"/>
        <v>256.44166666666672</v>
      </c>
      <c r="H640" s="52">
        <f t="shared" si="226"/>
        <v>512.88333333333344</v>
      </c>
      <c r="I640" s="2">
        <f t="shared" si="236"/>
        <v>26.573333333333334</v>
      </c>
      <c r="J640" s="2">
        <f>propocet!$L$2</f>
        <v>18.9375</v>
      </c>
      <c r="K640" s="2">
        <f>propocet!$L$5</f>
        <v>23.362499999999997</v>
      </c>
      <c r="L640" s="2">
        <f>propocet!$L$9</f>
        <v>22.787500000000001</v>
      </c>
      <c r="M640" s="2">
        <f>propocet!$L$11</f>
        <v>16.7</v>
      </c>
      <c r="N640" s="2">
        <f>propocet!$L$12</f>
        <v>25.5625</v>
      </c>
      <c r="O640" s="2">
        <f>propocet!$L$13</f>
        <v>16.225000000000001</v>
      </c>
      <c r="P640" s="61">
        <f t="shared" si="237"/>
        <v>26.573333333333334</v>
      </c>
      <c r="Q640" s="52">
        <v>30</v>
      </c>
      <c r="R640" s="2">
        <f t="shared" si="238"/>
        <v>11.0625</v>
      </c>
      <c r="S640" s="2">
        <f t="shared" si="239"/>
        <v>6.6375000000000028</v>
      </c>
      <c r="T640" s="2">
        <f t="shared" si="240"/>
        <v>7.2124999999999986</v>
      </c>
      <c r="U640" s="2">
        <f t="shared" si="241"/>
        <v>13.3</v>
      </c>
      <c r="V640" s="2">
        <f t="shared" si="242"/>
        <v>4.4375</v>
      </c>
      <c r="W640" s="2">
        <f t="shared" si="243"/>
        <v>13.774999999999999</v>
      </c>
      <c r="X640" s="2">
        <f t="shared" si="244"/>
        <v>3.4266666666666659</v>
      </c>
      <c r="Y640" s="2">
        <f t="shared" si="244"/>
        <v>3.4266666666666659</v>
      </c>
      <c r="Z640" s="2">
        <f t="shared" si="244"/>
        <v>3.4266666666666659</v>
      </c>
      <c r="AA640" s="2">
        <f t="shared" si="245"/>
        <v>56.425000000000004</v>
      </c>
      <c r="AB640" s="61">
        <f t="shared" si="246"/>
        <v>0</v>
      </c>
      <c r="AC640" s="61">
        <f t="shared" si="247"/>
        <v>56.425000000000004</v>
      </c>
      <c r="AD640" s="2">
        <f t="shared" si="248"/>
        <v>-3.4266666666666659</v>
      </c>
      <c r="AE640" s="2">
        <f t="shared" si="227"/>
        <v>17.133333333333329</v>
      </c>
      <c r="AF640" s="52">
        <f t="shared" si="249"/>
        <v>73.558333333333337</v>
      </c>
      <c r="AG640" s="2">
        <f t="shared" si="228"/>
        <v>0</v>
      </c>
      <c r="AH640" s="67">
        <f t="shared" si="229"/>
        <v>0.22290404040404041</v>
      </c>
      <c r="AI640" s="67">
        <f t="shared" si="230"/>
        <v>0.77709595959595956</v>
      </c>
      <c r="AJ640" s="2">
        <f t="shared" si="231"/>
        <v>330.00000000000006</v>
      </c>
      <c r="AK640" s="2">
        <f t="shared" si="232"/>
        <v>660.00000000000011</v>
      </c>
    </row>
    <row r="641" spans="1:37" hidden="1">
      <c r="A641" t="s">
        <v>770</v>
      </c>
      <c r="B641">
        <v>2</v>
      </c>
      <c r="C641" s="2">
        <f>VLOOKUP(A641,LB460_CO!B:L,11,0)</f>
        <v>85.74166666666666</v>
      </c>
      <c r="D641" s="2">
        <f>'c'!$B$7</f>
        <v>47.125</v>
      </c>
      <c r="E641" s="2">
        <f t="shared" si="234"/>
        <v>132.86666666666667</v>
      </c>
      <c r="F641" s="2">
        <f>'c'!$E$8</f>
        <v>123.57500000000002</v>
      </c>
      <c r="G641" s="52">
        <f t="shared" si="235"/>
        <v>256.44166666666672</v>
      </c>
      <c r="H641" s="52">
        <f t="shared" si="226"/>
        <v>512.88333333333344</v>
      </c>
      <c r="I641" s="2">
        <f t="shared" si="236"/>
        <v>26.573333333333334</v>
      </c>
      <c r="J641" s="2">
        <f>propocet!$L$2</f>
        <v>18.9375</v>
      </c>
      <c r="K641" s="2">
        <f>propocet!$L$5</f>
        <v>23.362499999999997</v>
      </c>
      <c r="L641" s="2">
        <f>propocet!$L$9</f>
        <v>22.787500000000001</v>
      </c>
      <c r="M641" s="2">
        <f>propocet!$L$11</f>
        <v>16.7</v>
      </c>
      <c r="N641" s="2">
        <f>propocet!$L$12</f>
        <v>25.5625</v>
      </c>
      <c r="O641" s="2">
        <f>propocet!$L$13</f>
        <v>16.225000000000001</v>
      </c>
      <c r="P641" s="61">
        <f t="shared" si="237"/>
        <v>26.573333333333334</v>
      </c>
      <c r="Q641" s="52">
        <v>30</v>
      </c>
      <c r="R641" s="2">
        <f t="shared" si="238"/>
        <v>11.0625</v>
      </c>
      <c r="S641" s="2">
        <f t="shared" si="239"/>
        <v>6.6375000000000028</v>
      </c>
      <c r="T641" s="2">
        <f t="shared" si="240"/>
        <v>7.2124999999999986</v>
      </c>
      <c r="U641" s="2">
        <f t="shared" si="241"/>
        <v>13.3</v>
      </c>
      <c r="V641" s="2">
        <f t="shared" si="242"/>
        <v>4.4375</v>
      </c>
      <c r="W641" s="2">
        <f t="shared" si="243"/>
        <v>13.774999999999999</v>
      </c>
      <c r="X641" s="2">
        <f t="shared" si="244"/>
        <v>3.4266666666666659</v>
      </c>
      <c r="Y641" s="2">
        <f t="shared" si="244"/>
        <v>3.4266666666666659</v>
      </c>
      <c r="Z641" s="2">
        <f t="shared" si="244"/>
        <v>3.4266666666666659</v>
      </c>
      <c r="AA641" s="2">
        <f t="shared" si="245"/>
        <v>56.425000000000004</v>
      </c>
      <c r="AB641" s="61">
        <f t="shared" si="246"/>
        <v>0</v>
      </c>
      <c r="AC641" s="61">
        <f t="shared" si="247"/>
        <v>56.425000000000004</v>
      </c>
      <c r="AD641" s="2">
        <f t="shared" si="248"/>
        <v>-3.4266666666666659</v>
      </c>
      <c r="AE641" s="2">
        <f t="shared" si="227"/>
        <v>17.133333333333329</v>
      </c>
      <c r="AF641" s="52">
        <f t="shared" si="249"/>
        <v>73.558333333333337</v>
      </c>
      <c r="AG641" s="2">
        <f t="shared" si="228"/>
        <v>0</v>
      </c>
      <c r="AH641" s="67">
        <f t="shared" si="229"/>
        <v>0.22290404040404041</v>
      </c>
      <c r="AI641" s="67">
        <f t="shared" si="230"/>
        <v>0.77709595959595956</v>
      </c>
      <c r="AJ641" s="2">
        <f t="shared" si="231"/>
        <v>330.00000000000006</v>
      </c>
      <c r="AK641" s="2">
        <f t="shared" si="232"/>
        <v>660.00000000000011</v>
      </c>
    </row>
    <row r="642" spans="1:37" hidden="1">
      <c r="A642" t="s">
        <v>771</v>
      </c>
      <c r="B642">
        <v>2</v>
      </c>
      <c r="C642" s="2">
        <f>VLOOKUP(A642,LB460_CO!B:L,11,0)</f>
        <v>85.74166666666666</v>
      </c>
      <c r="D642" s="2">
        <f>'c'!$B$7</f>
        <v>47.125</v>
      </c>
      <c r="E642" s="2">
        <f t="shared" si="234"/>
        <v>132.86666666666667</v>
      </c>
      <c r="F642" s="2">
        <f>'c'!$E$8</f>
        <v>123.57500000000002</v>
      </c>
      <c r="G642" s="52">
        <f t="shared" si="235"/>
        <v>256.44166666666672</v>
      </c>
      <c r="H642" s="52">
        <f t="shared" si="226"/>
        <v>512.88333333333344</v>
      </c>
      <c r="I642" s="2">
        <f t="shared" si="236"/>
        <v>26.573333333333334</v>
      </c>
      <c r="J642" s="2">
        <f>propocet!$L$2</f>
        <v>18.9375</v>
      </c>
      <c r="K642" s="2">
        <f>propocet!$L$5</f>
        <v>23.362499999999997</v>
      </c>
      <c r="L642" s="2">
        <f>propocet!$L$9</f>
        <v>22.787500000000001</v>
      </c>
      <c r="M642" s="2">
        <f>propocet!$L$11</f>
        <v>16.7</v>
      </c>
      <c r="N642" s="2">
        <f>propocet!$L$12</f>
        <v>25.5625</v>
      </c>
      <c r="O642" s="2">
        <f>propocet!$L$13</f>
        <v>16.225000000000001</v>
      </c>
      <c r="P642" s="61">
        <f t="shared" si="237"/>
        <v>26.573333333333334</v>
      </c>
      <c r="Q642" s="52">
        <v>30</v>
      </c>
      <c r="R642" s="2">
        <f t="shared" si="238"/>
        <v>11.0625</v>
      </c>
      <c r="S642" s="2">
        <f t="shared" si="239"/>
        <v>6.6375000000000028</v>
      </c>
      <c r="T642" s="2">
        <f t="shared" si="240"/>
        <v>7.2124999999999986</v>
      </c>
      <c r="U642" s="2">
        <f t="shared" si="241"/>
        <v>13.3</v>
      </c>
      <c r="V642" s="2">
        <f t="shared" si="242"/>
        <v>4.4375</v>
      </c>
      <c r="W642" s="2">
        <f t="shared" si="243"/>
        <v>13.774999999999999</v>
      </c>
      <c r="X642" s="2">
        <f t="shared" si="244"/>
        <v>3.4266666666666659</v>
      </c>
      <c r="Y642" s="2">
        <f t="shared" si="244"/>
        <v>3.4266666666666659</v>
      </c>
      <c r="Z642" s="2">
        <f t="shared" si="244"/>
        <v>3.4266666666666659</v>
      </c>
      <c r="AA642" s="2">
        <f t="shared" si="245"/>
        <v>56.425000000000004</v>
      </c>
      <c r="AB642" s="61">
        <f t="shared" si="246"/>
        <v>0</v>
      </c>
      <c r="AC642" s="61">
        <f t="shared" si="247"/>
        <v>56.425000000000004</v>
      </c>
      <c r="AD642" s="2">
        <f t="shared" si="248"/>
        <v>-3.4266666666666659</v>
      </c>
      <c r="AE642" s="2">
        <f t="shared" si="227"/>
        <v>17.133333333333329</v>
      </c>
      <c r="AF642" s="52">
        <f t="shared" si="249"/>
        <v>73.558333333333337</v>
      </c>
      <c r="AG642" s="2">
        <f t="shared" si="228"/>
        <v>0</v>
      </c>
      <c r="AH642" s="67">
        <f t="shared" si="229"/>
        <v>0.22290404040404041</v>
      </c>
      <c r="AI642" s="67">
        <f t="shared" si="230"/>
        <v>0.77709595959595956</v>
      </c>
      <c r="AJ642" s="2">
        <f t="shared" si="231"/>
        <v>330.00000000000006</v>
      </c>
      <c r="AK642" s="2">
        <f t="shared" si="232"/>
        <v>660.00000000000011</v>
      </c>
    </row>
    <row r="643" spans="1:37" hidden="1">
      <c r="A643" t="s">
        <v>772</v>
      </c>
      <c r="B643">
        <v>2</v>
      </c>
      <c r="C643" s="2">
        <f>VLOOKUP(A643,LB460_CO!B:L,11,0)</f>
        <v>85.74166666666666</v>
      </c>
      <c r="D643" s="2">
        <f>'c'!$B$7</f>
        <v>47.125</v>
      </c>
      <c r="E643" s="2">
        <f t="shared" si="234"/>
        <v>132.86666666666667</v>
      </c>
      <c r="F643" s="2">
        <f>'c'!$E$8</f>
        <v>123.57500000000002</v>
      </c>
      <c r="G643" s="52">
        <f t="shared" si="235"/>
        <v>256.44166666666672</v>
      </c>
      <c r="H643" s="52">
        <f t="shared" ref="H643:H645" si="250">G643*B643</f>
        <v>512.88333333333344</v>
      </c>
      <c r="I643" s="2">
        <f t="shared" si="236"/>
        <v>26.573333333333334</v>
      </c>
      <c r="J643" s="2">
        <f>propocet!$L$2</f>
        <v>18.9375</v>
      </c>
      <c r="K643" s="2">
        <f>propocet!$L$5</f>
        <v>23.362499999999997</v>
      </c>
      <c r="L643" s="2">
        <f>propocet!$L$9</f>
        <v>22.787500000000001</v>
      </c>
      <c r="M643" s="2">
        <f>propocet!$L$11</f>
        <v>16.7</v>
      </c>
      <c r="N643" s="2">
        <f>propocet!$L$12</f>
        <v>25.5625</v>
      </c>
      <c r="O643" s="2">
        <f>propocet!$L$13</f>
        <v>16.225000000000001</v>
      </c>
      <c r="P643" s="61">
        <f t="shared" si="237"/>
        <v>26.573333333333334</v>
      </c>
      <c r="Q643" s="52">
        <v>30</v>
      </c>
      <c r="R643" s="2">
        <f t="shared" si="238"/>
        <v>11.0625</v>
      </c>
      <c r="S643" s="2">
        <f t="shared" si="239"/>
        <v>6.6375000000000028</v>
      </c>
      <c r="T643" s="2">
        <f t="shared" si="240"/>
        <v>7.2124999999999986</v>
      </c>
      <c r="U643" s="2">
        <f t="shared" si="241"/>
        <v>13.3</v>
      </c>
      <c r="V643" s="2">
        <f t="shared" si="242"/>
        <v>4.4375</v>
      </c>
      <c r="W643" s="2">
        <f t="shared" si="243"/>
        <v>13.774999999999999</v>
      </c>
      <c r="X643" s="2">
        <f t="shared" si="244"/>
        <v>3.4266666666666659</v>
      </c>
      <c r="Y643" s="2">
        <f t="shared" si="244"/>
        <v>3.4266666666666659</v>
      </c>
      <c r="Z643" s="2">
        <f t="shared" si="244"/>
        <v>3.4266666666666659</v>
      </c>
      <c r="AA643" s="2">
        <f t="shared" si="245"/>
        <v>56.425000000000004</v>
      </c>
      <c r="AB643" s="61">
        <f t="shared" si="246"/>
        <v>0</v>
      </c>
      <c r="AC643" s="61">
        <f t="shared" si="247"/>
        <v>56.425000000000004</v>
      </c>
      <c r="AD643" s="2">
        <f t="shared" si="248"/>
        <v>-3.4266666666666659</v>
      </c>
      <c r="AE643" s="2">
        <f t="shared" ref="AE643:AE645" si="251">IF(AD643&lt;0,(-1)*AD643*5,0)</f>
        <v>17.133333333333329</v>
      </c>
      <c r="AF643" s="52">
        <f t="shared" si="249"/>
        <v>73.558333333333337</v>
      </c>
      <c r="AG643" s="2">
        <f t="shared" ref="AG643:AG645" si="252">IF(AD643&gt;0,AD643*5,0)</f>
        <v>0</v>
      </c>
      <c r="AH643" s="67">
        <f t="shared" ref="AH643:AH645" si="253">AF643/(11*IF(AD643&gt;0,P643,Q643))</f>
        <v>0.22290404040404041</v>
      </c>
      <c r="AI643" s="67">
        <f t="shared" ref="AI643:AI645" si="254">1-AH643</f>
        <v>0.77709595959595956</v>
      </c>
      <c r="AJ643" s="2">
        <f t="shared" ref="AJ643:AJ645" si="255">AC643+G643+AE643</f>
        <v>330.00000000000006</v>
      </c>
      <c r="AK643" s="2">
        <f t="shared" ref="AK643:AK645" si="256">AJ643*B643</f>
        <v>660.00000000000011</v>
      </c>
    </row>
    <row r="644" spans="1:37" hidden="1">
      <c r="A644" t="s">
        <v>773</v>
      </c>
      <c r="B644">
        <v>2</v>
      </c>
      <c r="C644" s="2">
        <f>VLOOKUP(A644,LB460_CO!B:L,11,0)</f>
        <v>85.74166666666666</v>
      </c>
      <c r="D644" s="2">
        <f>'c'!$B$7</f>
        <v>47.125</v>
      </c>
      <c r="E644" s="2">
        <f t="shared" si="234"/>
        <v>132.86666666666667</v>
      </c>
      <c r="F644" s="2">
        <f>'c'!$E$8</f>
        <v>123.57500000000002</v>
      </c>
      <c r="G644" s="52">
        <f t="shared" si="235"/>
        <v>256.44166666666672</v>
      </c>
      <c r="H644" s="52">
        <f t="shared" si="250"/>
        <v>512.88333333333344</v>
      </c>
      <c r="I644" s="2">
        <f t="shared" si="236"/>
        <v>26.573333333333334</v>
      </c>
      <c r="J644" s="2">
        <f>propocet!$L$2</f>
        <v>18.9375</v>
      </c>
      <c r="K644" s="2">
        <f>propocet!$L$5</f>
        <v>23.362499999999997</v>
      </c>
      <c r="L644" s="2">
        <f>propocet!$L$9</f>
        <v>22.787500000000001</v>
      </c>
      <c r="M644" s="2">
        <f>propocet!$L$11</f>
        <v>16.7</v>
      </c>
      <c r="N644" s="2">
        <f>propocet!$L$12</f>
        <v>25.5625</v>
      </c>
      <c r="O644" s="2">
        <f>propocet!$L$13</f>
        <v>16.225000000000001</v>
      </c>
      <c r="P644" s="61">
        <f t="shared" si="237"/>
        <v>26.573333333333334</v>
      </c>
      <c r="Q644" s="52">
        <v>30</v>
      </c>
      <c r="R644" s="2">
        <f t="shared" si="238"/>
        <v>11.0625</v>
      </c>
      <c r="S644" s="2">
        <f t="shared" si="239"/>
        <v>6.6375000000000028</v>
      </c>
      <c r="T644" s="2">
        <f t="shared" si="240"/>
        <v>7.2124999999999986</v>
      </c>
      <c r="U644" s="2">
        <f t="shared" si="241"/>
        <v>13.3</v>
      </c>
      <c r="V644" s="2">
        <f t="shared" si="242"/>
        <v>4.4375</v>
      </c>
      <c r="W644" s="2">
        <f t="shared" si="243"/>
        <v>13.774999999999999</v>
      </c>
      <c r="X644" s="2">
        <f t="shared" si="244"/>
        <v>3.4266666666666659</v>
      </c>
      <c r="Y644" s="2">
        <f t="shared" si="244"/>
        <v>3.4266666666666659</v>
      </c>
      <c r="Z644" s="2">
        <f t="shared" si="244"/>
        <v>3.4266666666666659</v>
      </c>
      <c r="AA644" s="2">
        <f t="shared" si="245"/>
        <v>56.425000000000004</v>
      </c>
      <c r="AB644" s="61">
        <f t="shared" si="246"/>
        <v>0</v>
      </c>
      <c r="AC644" s="61">
        <f t="shared" si="247"/>
        <v>56.425000000000004</v>
      </c>
      <c r="AD644" s="2">
        <f t="shared" si="248"/>
        <v>-3.4266666666666659</v>
      </c>
      <c r="AE644" s="2">
        <f t="shared" si="251"/>
        <v>17.133333333333329</v>
      </c>
      <c r="AF644" s="52">
        <f t="shared" si="249"/>
        <v>73.558333333333337</v>
      </c>
      <c r="AG644" s="2">
        <f t="shared" si="252"/>
        <v>0</v>
      </c>
      <c r="AH644" s="67">
        <f t="shared" si="253"/>
        <v>0.22290404040404041</v>
      </c>
      <c r="AI644" s="67">
        <f t="shared" si="254"/>
        <v>0.77709595959595956</v>
      </c>
      <c r="AJ644" s="2">
        <f t="shared" si="255"/>
        <v>330.00000000000006</v>
      </c>
      <c r="AK644" s="2">
        <f t="shared" si="256"/>
        <v>660.00000000000011</v>
      </c>
    </row>
    <row r="645" spans="1:37" hidden="1">
      <c r="A645" t="s">
        <v>774</v>
      </c>
      <c r="B645">
        <v>2</v>
      </c>
      <c r="C645" s="2">
        <f>VLOOKUP(A645,LB460_CO!B:L,11,0)</f>
        <v>85.74166666666666</v>
      </c>
      <c r="D645" s="2">
        <f>'c'!$B$7</f>
        <v>47.125</v>
      </c>
      <c r="E645" s="2">
        <f t="shared" si="234"/>
        <v>132.86666666666667</v>
      </c>
      <c r="F645" s="2">
        <f>'c'!$E$8</f>
        <v>123.57500000000002</v>
      </c>
      <c r="G645" s="52">
        <f t="shared" si="235"/>
        <v>256.44166666666672</v>
      </c>
      <c r="H645" s="52">
        <f t="shared" si="250"/>
        <v>512.88333333333344</v>
      </c>
      <c r="I645" s="2">
        <f t="shared" si="236"/>
        <v>26.573333333333334</v>
      </c>
      <c r="J645" s="2">
        <f>propocet!$L$2</f>
        <v>18.9375</v>
      </c>
      <c r="K645" s="2">
        <f>propocet!$L$5</f>
        <v>23.362499999999997</v>
      </c>
      <c r="L645" s="2">
        <f>propocet!$L$9</f>
        <v>22.787500000000001</v>
      </c>
      <c r="M645" s="2">
        <f>propocet!$L$11</f>
        <v>16.7</v>
      </c>
      <c r="N645" s="2">
        <f>propocet!$L$12</f>
        <v>25.5625</v>
      </c>
      <c r="O645" s="2">
        <f>propocet!$L$13</f>
        <v>16.225000000000001</v>
      </c>
      <c r="P645" s="61">
        <f t="shared" si="237"/>
        <v>26.573333333333334</v>
      </c>
      <c r="Q645" s="52">
        <v>30</v>
      </c>
      <c r="R645" s="2">
        <f t="shared" si="238"/>
        <v>11.0625</v>
      </c>
      <c r="S645" s="2">
        <f t="shared" si="239"/>
        <v>6.6375000000000028</v>
      </c>
      <c r="T645" s="2">
        <f t="shared" si="240"/>
        <v>7.2124999999999986</v>
      </c>
      <c r="U645" s="2">
        <f t="shared" si="241"/>
        <v>13.3</v>
      </c>
      <c r="V645" s="2">
        <f t="shared" si="242"/>
        <v>4.4375</v>
      </c>
      <c r="W645" s="2">
        <f t="shared" si="243"/>
        <v>13.774999999999999</v>
      </c>
      <c r="X645" s="2">
        <f t="shared" si="244"/>
        <v>3.4266666666666659</v>
      </c>
      <c r="Y645" s="2">
        <f t="shared" si="244"/>
        <v>3.4266666666666659</v>
      </c>
      <c r="Z645" s="2">
        <f t="shared" si="244"/>
        <v>3.4266666666666659</v>
      </c>
      <c r="AA645" s="2">
        <f t="shared" si="245"/>
        <v>56.425000000000004</v>
      </c>
      <c r="AB645" s="61">
        <f t="shared" si="246"/>
        <v>0</v>
      </c>
      <c r="AC645" s="61">
        <f t="shared" si="247"/>
        <v>56.425000000000004</v>
      </c>
      <c r="AD645" s="2">
        <f t="shared" si="248"/>
        <v>-3.4266666666666659</v>
      </c>
      <c r="AE645" s="2">
        <f t="shared" si="251"/>
        <v>17.133333333333329</v>
      </c>
      <c r="AF645" s="52">
        <f t="shared" si="249"/>
        <v>73.558333333333337</v>
      </c>
      <c r="AG645" s="2">
        <f t="shared" si="252"/>
        <v>0</v>
      </c>
      <c r="AH645" s="67">
        <f t="shared" si="253"/>
        <v>0.22290404040404041</v>
      </c>
      <c r="AI645" s="67">
        <f t="shared" si="254"/>
        <v>0.77709595959595956</v>
      </c>
      <c r="AJ645" s="2">
        <f t="shared" si="255"/>
        <v>330.00000000000006</v>
      </c>
      <c r="AK645" s="2">
        <f t="shared" si="256"/>
        <v>660.00000000000011</v>
      </c>
    </row>
    <row r="646" spans="1:37" hidden="1">
      <c r="A646" s="54" t="s">
        <v>140</v>
      </c>
      <c r="B646">
        <f>SUM(B2:B645)</f>
        <v>2657</v>
      </c>
      <c r="G646" s="52"/>
      <c r="H646" s="52">
        <f>SUM(H2:H645)</f>
        <v>843902.25624999963</v>
      </c>
      <c r="AJ646" s="2"/>
      <c r="AK646" s="2">
        <f>SUM(AK2:AK645)</f>
        <v>1154062.56854167</v>
      </c>
    </row>
    <row r="647" spans="1:37">
      <c r="A647" s="54" t="s">
        <v>141</v>
      </c>
      <c r="B647">
        <f>AVERAGE(B2:B645)</f>
        <v>4.1257763975155282</v>
      </c>
      <c r="P647" s="61">
        <f>AVERAGE(P2:P645)</f>
        <v>38.920476513975117</v>
      </c>
      <c r="AJ647" s="2">
        <f>AVERAGE(AJ2:AJ646)</f>
        <v>432.94330810041379</v>
      </c>
      <c r="AK647" s="2">
        <f>AK646/B646</f>
        <v>434.34797461109144</v>
      </c>
    </row>
  </sheetData>
  <autoFilter ref="A1:AK647">
    <filterColumn colId="15">
      <customFilters>
        <customFilter operator="greaterThan" val="30.4"/>
      </customFilters>
    </filterColumn>
  </autoFilter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2" sqref="E2"/>
    </sheetView>
  </sheetViews>
  <sheetFormatPr defaultRowHeight="14.4"/>
  <cols>
    <col min="2" max="2" width="8.88671875" style="2"/>
    <col min="4" max="4" width="9.44140625" bestFit="1" customWidth="1"/>
    <col min="5" max="5" width="8.88671875" style="2"/>
  </cols>
  <sheetData>
    <row r="1" spans="1:5">
      <c r="A1" t="s">
        <v>102</v>
      </c>
      <c r="B1" s="2" t="s">
        <v>103</v>
      </c>
      <c r="D1" t="s">
        <v>1</v>
      </c>
      <c r="E1" s="2" t="s">
        <v>103</v>
      </c>
    </row>
    <row r="2" spans="1:5">
      <c r="A2" s="1">
        <v>40581</v>
      </c>
      <c r="B2" s="2">
        <f>VLOOKUP(A2,Uvse,2,0)</f>
        <v>4.8125</v>
      </c>
      <c r="D2">
        <v>1</v>
      </c>
      <c r="E2" s="2">
        <f>propocet!L2</f>
        <v>18.9375</v>
      </c>
    </row>
    <row r="3" spans="1:5">
      <c r="A3" s="1">
        <v>40551</v>
      </c>
      <c r="B3" s="2">
        <f>VLOOKUP(A3,Uvse,2,0)</f>
        <v>11.975</v>
      </c>
      <c r="D3">
        <v>2</v>
      </c>
      <c r="E3" s="2">
        <f>propocet!L5</f>
        <v>23.362499999999997</v>
      </c>
    </row>
    <row r="4" spans="1:5">
      <c r="A4" s="1">
        <v>40552</v>
      </c>
      <c r="B4" s="2">
        <f>VLOOKUP(A4,Uvse,2,0)</f>
        <v>6.9499999999999993</v>
      </c>
      <c r="D4">
        <v>3</v>
      </c>
      <c r="E4" s="2">
        <f>propocet!L9</f>
        <v>22.787500000000001</v>
      </c>
    </row>
    <row r="5" spans="1:5">
      <c r="A5" s="1">
        <v>40642</v>
      </c>
      <c r="B5" s="2">
        <f>VLOOKUP(A5,Uvse,2,0)</f>
        <v>6.7500000000000009</v>
      </c>
      <c r="D5">
        <v>4</v>
      </c>
      <c r="E5" s="2">
        <f>propocet!L11</f>
        <v>16.7</v>
      </c>
    </row>
    <row r="6" spans="1:5">
      <c r="A6" s="1">
        <v>40672</v>
      </c>
      <c r="B6" s="2">
        <f>VLOOKUP(A6,Uvse,2,0)</f>
        <v>16.637500000000003</v>
      </c>
      <c r="D6">
        <v>5</v>
      </c>
      <c r="E6" s="2">
        <f>propocet!L12</f>
        <v>25.5625</v>
      </c>
    </row>
    <row r="7" spans="1:5">
      <c r="A7" s="54" t="s">
        <v>104</v>
      </c>
      <c r="B7" s="52">
        <f>SUM(B2:B6)</f>
        <v>47.125</v>
      </c>
      <c r="D7">
        <v>6</v>
      </c>
      <c r="E7" s="2">
        <f>propocet!L13</f>
        <v>16.225000000000001</v>
      </c>
    </row>
    <row r="8" spans="1:5">
      <c r="A8" s="54"/>
      <c r="B8" s="52"/>
      <c r="D8" s="54" t="s">
        <v>104</v>
      </c>
      <c r="E8" s="52">
        <f>SUM(E2:E7)</f>
        <v>123.57500000000002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</vt:i4>
      </vt:variant>
    </vt:vector>
  </HeadingPairs>
  <TitlesOfParts>
    <vt:vector size="12" baseType="lpstr">
      <vt:lpstr>popis</vt:lpstr>
      <vt:lpstr>propocet</vt:lpstr>
      <vt:lpstr>graf_ztrat_cyklu</vt:lpstr>
      <vt:lpstr>ukony_vse</vt:lpstr>
      <vt:lpstr>CO_ukony</vt:lpstr>
      <vt:lpstr>CO_modely</vt:lpstr>
      <vt:lpstr>LB460_CO</vt:lpstr>
      <vt:lpstr>DN+</vt:lpstr>
      <vt:lpstr>c</vt:lpstr>
      <vt:lpstr>leden</vt:lpstr>
      <vt:lpstr>List1</vt:lpstr>
      <vt:lpstr>Uvse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Fitzburn</dc:creator>
  <cp:lastModifiedBy>John Fitzburn</cp:lastModifiedBy>
  <cp:lastPrinted>2011-06-17T13:41:43Z</cp:lastPrinted>
  <dcterms:created xsi:type="dcterms:W3CDTF">2011-04-23T15:30:41Z</dcterms:created>
  <dcterms:modified xsi:type="dcterms:W3CDTF">2012-01-06T08:30:40Z</dcterms:modified>
</cp:coreProperties>
</file>